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3D7B36D4-C46F-4B2A-86C4-A0EA78CA80F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ТГ зв" sheetId="3" r:id="rId1"/>
    <sheet name="ТГ (2)" sheetId="2" r:id="rId2"/>
  </sheets>
  <definedNames>
    <definedName name="_xlnm._FilterDatabase" localSheetId="1" hidden="1">'ТГ (2)'!$A$4:$D$56</definedName>
    <definedName name="_xlnm._FilterDatabase" localSheetId="0" hidden="1">'ТГ зв'!$A$9:$AMB$221</definedName>
    <definedName name="_xlnm.Print_Titles" localSheetId="1">'ТГ (2)'!$4:$4</definedName>
    <definedName name="_xlnm.Print_Titles" localSheetId="0">'ТГ зв'!$9:$9</definedName>
    <definedName name="_xlnm.Print_Area" localSheetId="1">'ТГ (2)'!$A$1:$D$56</definedName>
    <definedName name="_xlnm.Print_Area" localSheetId="0">'ТГ зв'!$A$1:$I$221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3" l="1"/>
  <c r="D13" i="2"/>
  <c r="D37" i="2"/>
  <c r="D56" i="2" l="1"/>
  <c r="D32" i="2"/>
  <c r="D24" i="2"/>
  <c r="D55" i="2"/>
  <c r="D51" i="2"/>
  <c r="D52" i="2"/>
  <c r="D49" i="2" l="1"/>
  <c r="D11" i="2" l="1"/>
  <c r="D34" i="2"/>
  <c r="D28" i="2"/>
  <c r="D26" i="2"/>
  <c r="D47" i="2"/>
  <c r="D45" i="2" l="1"/>
  <c r="D12" i="2" l="1"/>
  <c r="D53" i="2"/>
  <c r="D46" i="2"/>
  <c r="D33" i="2" l="1"/>
  <c r="C42" i="2" l="1"/>
  <c r="D43" i="2" l="1"/>
  <c r="C6" i="2" l="1"/>
  <c r="C14" i="2" l="1"/>
  <c r="D14" i="2" l="1"/>
  <c r="D42" i="2" l="1"/>
  <c r="C36" i="2" l="1"/>
  <c r="D36" i="2"/>
  <c r="D23" i="2"/>
  <c r="D6" i="2" s="1"/>
  <c r="C23" i="2"/>
  <c r="C5" i="2" l="1"/>
  <c r="D5" i="2"/>
</calcChain>
</file>

<file path=xl/sharedStrings.xml><?xml version="1.0" encoding="utf-8"?>
<sst xmlns="http://schemas.openxmlformats.org/spreadsheetml/2006/main" count="1133" uniqueCount="412">
  <si>
    <t>№ п/п</t>
  </si>
  <si>
    <t xml:space="preserve">Предмет закупівлі </t>
  </si>
  <si>
    <t>(назва, код)</t>
  </si>
  <si>
    <t>Джерело фінансування закупівлі</t>
  </si>
  <si>
    <t>до листа департаменту економіки облдержадміністрації</t>
  </si>
  <si>
    <t>тис. грн</t>
  </si>
  <si>
    <t>місцевий бюджет</t>
  </si>
  <si>
    <t>Світлодарська</t>
  </si>
  <si>
    <t>Миколаївська</t>
  </si>
  <si>
    <t>Авдіївська</t>
  </si>
  <si>
    <t>Відділ освіти Селидівської міської ради</t>
  </si>
  <si>
    <t xml:space="preserve">Селидівська </t>
  </si>
  <si>
    <t xml:space="preserve">Бахмутська </t>
  </si>
  <si>
    <t>Соледарська</t>
  </si>
  <si>
    <t>Білозерська</t>
  </si>
  <si>
    <t>Волноваська</t>
  </si>
  <si>
    <t>Вугледарська</t>
  </si>
  <si>
    <t>Добропільська</t>
  </si>
  <si>
    <t>Дружківська</t>
  </si>
  <si>
    <t>Костянтинівська</t>
  </si>
  <si>
    <t>Краматорська</t>
  </si>
  <si>
    <t>Курахівська</t>
  </si>
  <si>
    <t>Лиманська</t>
  </si>
  <si>
    <t>Маріупольська</t>
  </si>
  <si>
    <t>Мар'їнська</t>
  </si>
  <si>
    <t>Мирноградська</t>
  </si>
  <si>
    <t>Новогродівська</t>
  </si>
  <si>
    <t>Покровська</t>
  </si>
  <si>
    <t>Святогірська</t>
  </si>
  <si>
    <t>Сіверська</t>
  </si>
  <si>
    <t>Слов'янська</t>
  </si>
  <si>
    <t>Торецька</t>
  </si>
  <si>
    <t>Великоновосілківська</t>
  </si>
  <si>
    <t>Гродівська</t>
  </si>
  <si>
    <t>Мангушська</t>
  </si>
  <si>
    <t xml:space="preserve">Мирненська </t>
  </si>
  <si>
    <t>Нікольська</t>
  </si>
  <si>
    <t>Новодонецька</t>
  </si>
  <si>
    <t>Олександрівська</t>
  </si>
  <si>
    <t>Ольгинська</t>
  </si>
  <si>
    <t>Очеретинська</t>
  </si>
  <si>
    <t>Сартанська</t>
  </si>
  <si>
    <t>Удачненська</t>
  </si>
  <si>
    <t>Черкаська</t>
  </si>
  <si>
    <t>Андріївська</t>
  </si>
  <si>
    <t>Званівська</t>
  </si>
  <si>
    <t>Іллінівська</t>
  </si>
  <si>
    <t>Кальчицька</t>
  </si>
  <si>
    <t>Комарська</t>
  </si>
  <si>
    <t>Криворізька</t>
  </si>
  <si>
    <t>Хлібодарівська</t>
  </si>
  <si>
    <t>Шахівська</t>
  </si>
  <si>
    <t>НСЗУ</t>
  </si>
  <si>
    <t>Донецька область</t>
  </si>
  <si>
    <t>Курахівська міська рада</t>
  </si>
  <si>
    <t xml:space="preserve">Запланована сума закупівлі, </t>
  </si>
  <si>
    <t>Виконавчий комітет Мирноградської міської ради</t>
  </si>
  <si>
    <t>Управління комунальної власності Мирноградської міської ради</t>
  </si>
  <si>
    <t>КНП СМР "Міська лікарня № 1 м. Слов'янська"</t>
  </si>
  <si>
    <t>Бахмутський район</t>
  </si>
  <si>
    <t>Часовоярська</t>
  </si>
  <si>
    <t>Волноваський район</t>
  </si>
  <si>
    <t>Краматорський район</t>
  </si>
  <si>
    <t>Маріупольський район</t>
  </si>
  <si>
    <t>Покровський район</t>
  </si>
  <si>
    <t>Назва району, територіальної громади
Замовник</t>
  </si>
  <si>
    <t>Напрямок використання коштів</t>
  </si>
  <si>
    <t>Дата планового оголошення</t>
  </si>
  <si>
    <t xml:space="preserve">Інформація
про заплановані закупівлі робіт, послуг, товарів 
по територіальним громадам Донецької області                                         </t>
  </si>
  <si>
    <t>товар</t>
  </si>
  <si>
    <t>послуга</t>
  </si>
  <si>
    <t>КП "Комунальник м.Селидове"</t>
  </si>
  <si>
    <t>закупівлі відсутні</t>
  </si>
  <si>
    <t>електроенергія</t>
  </si>
  <si>
    <t>теплопостачання</t>
  </si>
  <si>
    <t>Придбання насосу консольний центробіжний та пристрою керування одним трифазним насосом для забезпечення системою водопостачання м. Гірник (ДК 021:2015: 42120000-6 — Насоси та компресори)</t>
  </si>
  <si>
    <t>Теплопостачання ДК 021:2015:09320000-8: Пара, гаряча вода та пов’язана продукція</t>
  </si>
  <si>
    <t>бюджет громади</t>
  </si>
  <si>
    <t>паливно-мастильні матеріали</t>
  </si>
  <si>
    <t>від_______№__________</t>
  </si>
  <si>
    <t>культура</t>
  </si>
  <si>
    <t>Додаток 2</t>
  </si>
  <si>
    <t>ТОВ "Донецькі енергетичні послуги"</t>
  </si>
  <si>
    <t>Селидівська міська рада</t>
  </si>
  <si>
    <t>Старомлинівська</t>
  </si>
  <si>
    <t xml:space="preserve">бюджет громади </t>
  </si>
  <si>
    <t>Гродівська селищна рада Покровського району Донецької області</t>
  </si>
  <si>
    <t xml:space="preserve">Відділ освіти Слов'янської міської військової адміністрації Краматорського району Донецької області </t>
  </si>
  <si>
    <t xml:space="preserve">Управління освіти Костянтинівської міської ради </t>
  </si>
  <si>
    <t>Послуги з розподілу електричної енергії код 65310000-9 Розподіл електричної енергії за ДК 021:2015 Єдиного закупівельного словника</t>
  </si>
  <si>
    <t>Комунальне некомерційне підприємство "Мирноградська центральна міська лікарня" Мирноградської міської ради</t>
  </si>
  <si>
    <t>Електрична енергія ДК 021:2015:09310000-5: Електрична енергія</t>
  </si>
  <si>
    <t xml:space="preserve">Назва району, територіальної громади
</t>
  </si>
  <si>
    <t>Кількість закупівель</t>
  </si>
  <si>
    <t>Запланована сума закупівлі, тис. грн</t>
  </si>
  <si>
    <t xml:space="preserve">Інформація
про заплановані закупівлі робіт, послуг, товарів по територіальним громадам Донецької області                                         </t>
  </si>
  <si>
    <t>Електрична енергія, ДК 021:2015: 09310000-5 Електрична енергія</t>
  </si>
  <si>
    <t>79710000-4 — Охоронні послуги</t>
  </si>
  <si>
    <t>72510000-3 - Управлінські послуги, пов’язані з комп’ютерними технологіями</t>
  </si>
  <si>
    <t>ДК021-2015: 09310000-5 — Електрична енергія</t>
  </si>
  <si>
    <t>КЗ ДЮСШ м. Селидове</t>
  </si>
  <si>
    <t>Управління соціального захисту населення Селидівської міської ради</t>
  </si>
  <si>
    <t>КОМУНАЛЬНЕ ПІДПРИЕМСТВО "ДОБРОПІЛЬСЬКА СЛУЖБА ЄДИНОГО ЗАМОВНИКА"</t>
  </si>
  <si>
    <r>
      <t xml:space="preserve">Вид закупівлі 
</t>
    </r>
    <r>
      <rPr>
        <b/>
        <i/>
        <sz val="12"/>
        <rFont val="Times New Roman"/>
        <family val="1"/>
        <charset val="204"/>
      </rPr>
      <t>(робота, послуга, товар)</t>
    </r>
  </si>
  <si>
    <r>
      <t xml:space="preserve">Плануємий постачальник
</t>
    </r>
    <r>
      <rPr>
        <b/>
        <i/>
        <sz val="12"/>
        <rFont val="Times New Roman"/>
        <family val="1"/>
        <charset val="204"/>
      </rPr>
      <t>(за наявності)</t>
    </r>
  </si>
  <si>
    <t>Навчально - виховний комплекс "Новоолександрівська загальноосвітня школа I- III ступенів - дошкільний навчальний заклад " Гродівської селищної ради Покровського району Донецької області</t>
  </si>
  <si>
    <t>Новоекономічний дошкільний навчальний заклад №11 "Сонечко" Гродівської селищної ради Покровського району Донецької області</t>
  </si>
  <si>
    <t>січень 2024</t>
  </si>
  <si>
    <t>Послуги з централізованого водопостачання та водовідведення ДК021-2015: 65110000-7 — Розподіл води</t>
  </si>
  <si>
    <t xml:space="preserve">Послуга з постачання теплової енергії ДК021-2015: 09320000-8 — Пара, гаряча вода та пов’язана продукція
</t>
  </si>
  <si>
    <t>водопостачання</t>
  </si>
  <si>
    <t>теплова енергія</t>
  </si>
  <si>
    <t>Послуги з постачання теплової енергії код 09320000-8 — Пара, гаряча вода та пов’язана продукція за ДК 021:2015 Єдиного закупівельного словника</t>
  </si>
  <si>
    <t>2 459,574</t>
  </si>
  <si>
    <t>поточна 
операційна діяльність</t>
  </si>
  <si>
    <t>33140000-4 Медичні матеріали
Стоматологічні та медичні матеріали для надання стоматологічної допомоги населенню м.Маріуполя та Маріупольського району (м. Вінниця)</t>
  </si>
  <si>
    <t>березень 2024</t>
  </si>
  <si>
    <t>50112000-3 Послуги з ремонту і технічного обслуговування автомобілів</t>
  </si>
  <si>
    <t>ВИКОНАВЧИЙ КОМІТЕТ МАРІУПОЛЬСЬКОЇ МІСЬКОЇ РАДИ
04052784</t>
  </si>
  <si>
    <t xml:space="preserve"> охорона здоров'я</t>
  </si>
  <si>
    <t xml:space="preserve">послуги з водопостачання </t>
  </si>
  <si>
    <t>послуги з водовідведення</t>
  </si>
  <si>
    <t>Послуги з розподілу електричної енергії для забезпечення потреб електроустановок Споживача/Замовника та послуги із забезпечення перетікань реактивної електричної енергії до електроустановок Споживачів/Замовників</t>
  </si>
  <si>
    <t>Теплова енергія ДК 021:2015 "ЄЗС" – 09320000-8 Пара, гаряча вода та пов`язана продукція</t>
  </si>
  <si>
    <t>Дизельне пальне</t>
  </si>
  <si>
    <t>Бензин А-95</t>
  </si>
  <si>
    <t xml:space="preserve">Електрична енергія ДК 021:2015: 09310000-5 – Електрична енергія . </t>
  </si>
  <si>
    <t>Комунальне некомерційне підприємство "Мирноградський центр первинної медико-санітарної допомоги"</t>
  </si>
  <si>
    <t>ДК 021:2015: 09133000-0 - Нафтовий газ скраплений</t>
  </si>
  <si>
    <t>Послуги з розподілу електричної енергії</t>
  </si>
  <si>
    <t>лютий 2024</t>
  </si>
  <si>
    <t>місцевий бюджет/
власні кошти підприємства</t>
  </si>
  <si>
    <t>місцевий бюджет/
власні кошти, кошти орендарів</t>
  </si>
  <si>
    <t>газ скраплений</t>
  </si>
  <si>
    <t>водовідведення</t>
  </si>
  <si>
    <t> ДК 021:2015:09320000-8: Пара, гаряча вода та пов’язана продукція</t>
  </si>
  <si>
    <t>АТ "Укрзалізниця"</t>
  </si>
  <si>
    <t>ВП ОКП «Донецьктеплокомуненерго»</t>
  </si>
  <si>
    <t>Централізоване водовідведення, ДК 021:2015: 90430000-0 Послуги з відведення стічних вод</t>
  </si>
  <si>
    <t>Послуги з централізованого водопостачання, ДК 021:2015: 65110000-7 Розподіл води</t>
  </si>
  <si>
    <t>КП СЛОВ'ЯНСЬКОЇ МІСЬКОЇ РАДИ "СЛОВМІСЬКВОДОКАНАЛ"</t>
  </si>
  <si>
    <t xml:space="preserve">КП СЛОВ'ЯНСЬКОЇ МІСЬКОЇ РАДИ "СЛОВМІСЬКВОДОКАНАЛ" </t>
  </si>
  <si>
    <t>КП "Покровська міська стоматологічна поліклініка" Покровської міської ради Донецької області</t>
  </si>
  <si>
    <t>КП "Покровськавто" ПМР</t>
  </si>
  <si>
    <t>безпека руху</t>
  </si>
  <si>
    <t>Дорожні знаки   ДК 021:2015:34990000-3 — Регулювальне, запобіжне, сигнальне та освітлювальне обладнання</t>
  </si>
  <si>
    <t>Фарба для дорожньої розмітки, скляні кульки, розчинник ДК 021:2015: 44811000-8 — Фарби</t>
  </si>
  <si>
    <t>травень 2024</t>
  </si>
  <si>
    <t>Теплова енергія (код ДК 021:2015:09320000-8 (Пара, гаряча вода та пов’язана продукція)</t>
  </si>
  <si>
    <t>Відділ освіти Білозерської міської ради</t>
  </si>
  <si>
    <t>Електрична енергія  ДК 021:2015: 09310000-5 — Електрична енергія</t>
  </si>
  <si>
    <t>ТОВАРИСТВО З ОБМЕЖЕНОЮ ВІДПОВІДАЛЬНІСТЮ «ЕНЕРГО РЕСУРС» РІ ГРУП»</t>
  </si>
  <si>
    <t>Комунальне некомерційне підприємство "Міський стоматологічний центр"
38349184</t>
  </si>
  <si>
    <t>Департамент по роботі з активами</t>
  </si>
  <si>
    <t>Відділ культури, туризму та охорона культурної спадщини Покровської міської ради Донецької обл.</t>
  </si>
  <si>
    <t>Квіткова продукція за ДК:021:2015:03120000-8 (Продукція рослинництва, у тому числі тепличного)</t>
  </si>
  <si>
    <t>КП БОКГ Мирноградської міської ради</t>
  </si>
  <si>
    <t>станом на 11.01.2024</t>
  </si>
  <si>
    <t xml:space="preserve">послуга </t>
  </si>
  <si>
    <t>Послуги з розподілу електричної енергії та послуги із забезпечення перетікань реактивної електричної енергії м.Білозерське</t>
  </si>
  <si>
    <t>КНП "ЦПМСД Білозерської міської ради"</t>
  </si>
  <si>
    <t>місцевий бюджет, кошти від відшкодування орендарів</t>
  </si>
  <si>
    <t>Відділ освіти Добропільської міської ради</t>
  </si>
  <si>
    <t>Тверде паливо (ДК 021:2015 – 09110000-3 тверде паливо)</t>
  </si>
  <si>
    <t>КП "ДОБРОПІЛЬСЬКИЙ МІСЬКИЙ ТРАНСПОРТ"</t>
  </si>
  <si>
    <t>ДК021-2015: 45112730-1 — Благоустрій доріг і шосе</t>
  </si>
  <si>
    <t>ДОБРОПІЛЬСЬКЕ ВИРОБНИЧЕ УПРАВЛІННЯ ВОДОПРОВІДНО-КАНАЛІЗАЦІЙНОГО ГОСПОДАРСТВА КОМУНАЛЬНОГО ПІДПРИЄМСТВА "КОМПАНІЯ "ВОДА ДОНБАСУ"</t>
  </si>
  <si>
    <t>КОМУНАЛЬНЕ ПІДПРИЄМСТВО "ДОБРО" ДОБРОПІЛЬСЬКОЇ МІСЬКОЇ РАДИ</t>
  </si>
  <si>
    <t>благоустрій</t>
  </si>
  <si>
    <t>тверде паливо</t>
  </si>
  <si>
    <t>КНП "Центральна міська клінічна лікарня" ДМР</t>
  </si>
  <si>
    <t>Теплова енергія код ДК 021:2015 09323000-9 Централізоване опалення</t>
  </si>
  <si>
    <t>Обласне комунальне підприємство "Донецьктеплокомуненерго" ВО "Дружківкатепломережа"</t>
  </si>
  <si>
    <t>Управління соціального захисту населення Дружківської міської ради</t>
  </si>
  <si>
    <t>09320000-8 Пара, гаряча вода та пов'язана продукцiя</t>
  </si>
  <si>
    <t>Виконавчий комітет Дружківської міської ради</t>
  </si>
  <si>
    <t>електроенергія ДК 021:2015:09310000-5: Електрична енергія</t>
  </si>
  <si>
    <t>теплова енергія
09320000-8: Пара, гаряча вода та пов’язана продукція</t>
  </si>
  <si>
    <t>Послуги з поводження з побутовими відходами (вивезення побутових відходів) код 90510000-5 Утилізація/видалення сміття та поводження зі сміттям за ДК 021:2015 Єдиного закупівельного словника</t>
  </si>
  <si>
    <t xml:space="preserve">"МКП "КОМУНТРАНС" КОСТЯНТИНІВСЬКОЇ МІСЬКОЇ РАДИ"
</t>
  </si>
  <si>
    <t>Святогірська міська рада Краматорського району Донецької області</t>
  </si>
  <si>
    <t xml:space="preserve">ДК 021:2015: 09310000-5 Електрична енергія </t>
  </si>
  <si>
    <t>ДК 021:2015: 09130000-9 - Нафта і дистиляти</t>
  </si>
  <si>
    <t>Святогірська міська військова адміністрація Краматорського району Донецької області</t>
  </si>
  <si>
    <t>ДК 021:2015 код 09130000-9 «Нафта і дистиляти» (Бензин А-95 ЄВРО ДК 021:2015: 09132000-3; Дизельне пальне ДП-Л- Євро-5-ВО ДК 021:2015: 09134200-9)</t>
  </si>
  <si>
    <t>АЗС AZIMUT   АЗС «Параллель»</t>
  </si>
  <si>
    <t xml:space="preserve">товар </t>
  </si>
  <si>
    <t>Електрична енергія , з розподілом ДК 021:2015: 09310000-5</t>
  </si>
  <si>
    <t xml:space="preserve">січень 2024  </t>
  </si>
  <si>
    <t xml:space="preserve">Управління житлово-комунального господарства Слов’янської міської військової адміністрації Краматорського району Донецької області </t>
  </si>
  <si>
    <t>Послуги з управління адміністративної будівлі, розташованій за адресою: пл.Соборна,3 м. Слов'янськ код за ДК 021:2015: 70330000-3  Послуги з управління нерухомістю, надавані на платній основі чи на договірних засадах</t>
  </si>
  <si>
    <t>05.01 2024</t>
  </si>
  <si>
    <t>Теплова енергія, код ДК 021-2015: 09320000-8 — Пара, гаряча вода та пов’язана продукція</t>
  </si>
  <si>
    <t>09.01.2024 </t>
  </si>
  <si>
    <t xml:space="preserve">інші </t>
  </si>
  <si>
    <t>04.01.2024</t>
  </si>
  <si>
    <t>10.01.2024</t>
  </si>
  <si>
    <t>Відділ культури, молоді та спорту Новогродівської міської ради</t>
  </si>
  <si>
    <t>Електрична енергія, як товар з оплатою за послугу з розподілу через постачальника. (код ДК 021:2015:09310000-5 Електрична енергія)</t>
  </si>
  <si>
    <t>ТОВ "Торгова електрична компанія"</t>
  </si>
  <si>
    <t>КНП "ЦПМСД Новогродівської міської ради"</t>
  </si>
  <si>
    <t>Послуги з постачання теплової енергії на потреби опалення на 2024 рік (код ДК 021:2015:09320000-8 Пара, гаряча вода та пов’язана продукція)</t>
  </si>
  <si>
    <t>Новогродівське міське управління соціального захисту населення</t>
  </si>
  <si>
    <t>Послуги з постачання теплової енергії на потреби опалення  (код ДК 021:2015-09320000-8 Пара, гаряча вода та пов'язана продукція)</t>
  </si>
  <si>
    <t>ТОВ "Теплосервіс-Новогродівка"</t>
  </si>
  <si>
    <t>Відділ освіти м.Новогродівка</t>
  </si>
  <si>
    <t>Електрична енергія, як товар з оплатою за послугу з розподілу через постачальника (код ДК 021:2015: 09310000-5 Електрична енергія)</t>
  </si>
  <si>
    <t>Шахівська сільська рада</t>
  </si>
  <si>
    <t>Послуги з розподілу електричної енергій (ДК 021:2015: 65310000-9   Розподіл електричної енергії</t>
  </si>
  <si>
    <t>АТ «ДТЕК Донецькі електромережі»</t>
  </si>
  <si>
    <t>КП "ЦПМСД" Покровської міської ради Донецької області</t>
  </si>
  <si>
    <t>ДК 021:2015:85320000-8: Соціальні послуги</t>
  </si>
  <si>
    <t xml:space="preserve"> 05.01.2024</t>
  </si>
  <si>
    <t>Товариство з обмеженою відповідальністю "Вітанія"</t>
  </si>
  <si>
    <t>Донецьке комунальне підприємство "Фармація"</t>
  </si>
  <si>
    <t>ДК 021:2015: 65310000-9 — Розподіл електричної енергії</t>
  </si>
  <si>
    <t xml:space="preserve"> 09.01.2024</t>
  </si>
  <si>
    <t>Житлово-комунальний відділ Покровської міської ради Донецької області</t>
  </si>
  <si>
    <t>Послуги з благоустрою населених пунктів (зимове утримання вулиць і доріг північної частини м. Покровськ Донецької області)  45233141-9
Технічне обслуговування доріг</t>
  </si>
  <si>
    <t>Послуги з благоустрою населених пунктів (зимове утримання вулиць і доріг західної, східної частини м. Покровськ Донецької області та у населених пунктах старостинських округів Покровської міської територіальної громади)   45233141-9
Технічне обслуговування доріг</t>
  </si>
  <si>
    <t>КП БКП ПМР</t>
  </si>
  <si>
    <t>65310000-9 Розподіл електричної енергії</t>
  </si>
  <si>
    <t>09310000-5 Електрична енергія</t>
  </si>
  <si>
    <t>КП "Комунальник 
м. Селидове"</t>
  </si>
  <si>
    <t>Послуги з прибирання снігу
(зимове утримання доріг (очищення доріг, вулиць від снігу у разі настання несприятливих погодних умов в межах населених пунктів Селидівської міської територіальної громади) ДК 021:2015: 90620000-9 Послуги з прибирання снігу</t>
  </si>
  <si>
    <t xml:space="preserve">благоустрій </t>
  </si>
  <si>
    <t>охорона здоров'я</t>
  </si>
  <si>
    <t>Управління житлово-комунального господарства Торецької міської військової адміністрації Бахмутського району Донецької області</t>
  </si>
  <si>
    <t>021:2015:09130000-9: Нафта і дистиляти</t>
  </si>
  <si>
    <t>державний бюджет</t>
  </si>
  <si>
    <t>Товариство з обмеженою відповідальністю "ВЕЙТ-ЛТД",
договір від 10.01.2024 № 1</t>
  </si>
  <si>
    <t xml:space="preserve">поповнення матеріального резерву </t>
  </si>
  <si>
    <t>05.01.2024</t>
  </si>
  <si>
    <t>09320000-8- Пара гаряча вода та пов'язана продукція
(м.Київ, вул. Антоновича 39)</t>
  </si>
  <si>
    <t>Комунальне підприємство
 виконавчого органу Київради (Київської державної адміністрації) "Київтеплоенерго"</t>
  </si>
  <si>
    <t>Олександрівська селищна рада</t>
  </si>
  <si>
    <t>Товар</t>
  </si>
  <si>
    <t>Код ДК 021:2015 - 09130000-9 Нафта і дистиляти (бензин А-95 Євро 5, дизельне паливо)</t>
  </si>
  <si>
    <t>освіта</t>
  </si>
  <si>
    <t>«Нафта і дистиляти» код ДК 021:2015 – 09130000-9 (бензин)</t>
  </si>
  <si>
    <t xml:space="preserve">Постачання теплової енергії  - 09320000-8 — Пара, гаряча вода та пов’язана продукція </t>
  </si>
  <si>
    <t>ТОВ "Краматорськтеплоенерго", ОКП "ДТКЕ", КВП "Краматорська тепломережа"</t>
  </si>
  <si>
    <t>Управління фізичної культури та спорту КМР</t>
  </si>
  <si>
    <t>Код ДК 021:2015 09320000-8 Пара, гаряча вода та пов'язана продукція</t>
  </si>
  <si>
    <t>КВП "Краматорська тепломережа", ТОВ "Краматорськтеплоенерго", ОКП "Донецьктеплокомуненерго"</t>
  </si>
  <si>
    <t>робота</t>
  </si>
  <si>
    <t>Нове будівництво модульної твердопаливної котельної на території закладу освіти ЗОШ №16 за адресою: Донецька область., м. Краматорськ, вул. Л. Бикова,7</t>
  </si>
  <si>
    <t>Нове будівництво модульної твердопаливної котельної на території закладу освіти ЗОШ №10 за адресою: Донецька область, м. Краматорськ, вул. Хабаровська, 40-Ш</t>
  </si>
  <si>
    <t>Нове будівництво модульної твердопаливної котельної на території опорного закладу середньої освіти імені Василя Стуса за адресою: Донецька область., м. Краматорськ, вул. Двірцева, 57а</t>
  </si>
  <si>
    <t>КНП "ЦПМСД № 1" КМР</t>
  </si>
  <si>
    <t>ДК 021-2015 09320000-8 – Пара, гаряча вода та пов’язана продукція (теплова енергія)</t>
  </si>
  <si>
    <t>Обласне комунальне підприємство "Донецьктеплокомуненерго"</t>
  </si>
  <si>
    <t>Дизельне паливо (Євро 5), 1л, 09130000-9 - Нафта і дистиляти</t>
  </si>
  <si>
    <t>Бензин А-92 (Євро 5), 1л, 09130000-9 - Нафта і дистиляти</t>
  </si>
  <si>
    <t>Управління праці та соціального захисту населення Краматорської міської ради</t>
  </si>
  <si>
    <t>ТОВАРИСТВО З ОБМЕЖЕНОЮ ВІДПОВІДАЛЬНІСТЮ "БІС-СОФТ"</t>
  </si>
  <si>
    <t>Управління житлово-комунального господарства КМР</t>
  </si>
  <si>
    <t>Поточний ремонт шляхопроводу через залізничні колії по вул. Магістральна (парна сторона) (ДК 021:2015 45230000-8 Будівництво трубопроводів, ліній зв’язку та електропередач, шосе, доріг, аеродромів і залізних доріг, вирівнювання поверхонь)</t>
  </si>
  <si>
    <t>Поточний ремонт  шляхопроводу по вул. К. Гампера (ДК 021:2015 45230000-8 Будівництво трубопроводів, ліній зв’язку та електропередач, шосе, доріг, аеродромів і залізних доріг, вирівнювання поверхонь)</t>
  </si>
  <si>
    <t>Поточний ремонт Артемівського шляхопроводу (ДК 021:2015 45230000-8 Будівництво трубопроводів, ліній зв’язку та електропередач, шосе, доріг, аеродромів і залізних доріг, вирівнювання поверхонь)</t>
  </si>
  <si>
    <t>КНП «Міська лікарня №2» Краматорської міської ради</t>
  </si>
  <si>
    <t>ДК 021:2015:09320000-8 Пара, гаряча вода та пов’язана продукція</t>
  </si>
  <si>
    <t>ТОВ «КРАМАТОРСЬКТЕПЛОЕНЕРГО»</t>
  </si>
  <si>
    <t>ДК 021:2015:65110000-7 Розподіл води</t>
  </si>
  <si>
    <t>КВП "КРАМАТОРСЬКИЙ ВОДОКАНАЛ"</t>
  </si>
  <si>
    <t>ДК 021:2015:90430000-0 Послуги з відведення стічних вод</t>
  </si>
  <si>
    <t>Управління освіти Краматорської міської ради</t>
  </si>
  <si>
    <t>«Пара, гаряча вода та пов’язана продукція» код ДК 021:2015 – 09320000-8 (теплова енергія)</t>
  </si>
  <si>
    <t>11 142,260</t>
  </si>
  <si>
    <r>
      <t xml:space="preserve">Постачання теплової енергії ДК 021:2015 -  09320000-8 - </t>
    </r>
    <r>
      <rPr>
        <sz val="12"/>
        <color rgb="FF000000"/>
        <rFont val="Times New Roman"/>
        <family val="1"/>
        <charset val="204"/>
      </rPr>
      <t>Пара, гаряча вода та пов`язана продукція</t>
    </r>
  </si>
  <si>
    <t>дорожнє господарство</t>
  </si>
  <si>
    <t>Управління капітального будівництва та перспективного розвитку міста Краматорської міської ради</t>
  </si>
  <si>
    <t>ВИКОНАВЧИЙ КОМІТЕТ КРАМАТОРСЬКОЇ МІСЬКОЇ РАДИ</t>
  </si>
  <si>
    <t>НОВОЕКОНОМІЧНА ЗАГАЛЬНООСВІТНЯ ШКОЛА І-ІІІ СТУПЕНІВ ГРОДІВСЬКОЇ СЕЛИЩНОЇ РАДИ ПОКРОВСЬКОГО РАЙОНУ ДОНЕЦЬКОЇ ОБЛАСТІ</t>
  </si>
  <si>
    <t>станом на 18.01.2024</t>
  </si>
  <si>
    <t>Послуги з постачання теплової енергії</t>
  </si>
  <si>
    <t>КП "Добро" Добропільської міської ради</t>
  </si>
  <si>
    <t>ДК 021:2015-09320000-8 (пара, гаряча вода та пов`язана продукція (послуги з постачання теплової енергії)</t>
  </si>
  <si>
    <t>ТОВАРИСТВО З ОБМЕЖЕНОЮ ВІДПОВІДАЛЬНІСТЮ "ДОНЕЦЬКІ ЕНЕРГЕТИЧНІ ПОСЛУГИ"</t>
  </si>
  <si>
    <t>ФОП "ПЛЯШЕЧНИК ВАЛЕНТИНА ВАЛЕНТИНІВНА"</t>
  </si>
  <si>
    <t>ВИКОНАВЧИЙ КОМІТЕТ ДОБРОПІЛЬСЬКОЇ МІСЬКОЇ РАДИ</t>
  </si>
  <si>
    <t>КОМУНАЛЬНЕ ПІДПРИЄМСТВО "БІЛИЦЬКИЙ МІСЬКИЙ ПАРК КУЛЬТУРИ ТА ВІДПОЧИНКУ"</t>
  </si>
  <si>
    <t>ДК021-2015: 09130000-9 — Нафта і дистиляти</t>
  </si>
  <si>
    <t>КП "Добро"</t>
  </si>
  <si>
    <t xml:space="preserve">Труби сталеві (код ДК 021:2015 44160000-9) </t>
  </si>
  <si>
    <t>ТОВ "ВИРОБНИЧО-КОМЕРЦІЙНА ФІРМА "ПАЙПТРЕЙД"</t>
  </si>
  <si>
    <t>Комунальне підприємство "Спектр" Дружківської міської ради</t>
  </si>
  <si>
    <t>Бензин А-95 Євро5, Дизельне паливо Євро5 (ДК 021:2015: код 09130000-9 Нафта і дистиляти)</t>
  </si>
  <si>
    <t>ТОВ "Вейт-Сервіс" ЄДРПОУ 30853131</t>
  </si>
  <si>
    <t>Комунальне підприємство "Дружківка автоелектротранс</t>
  </si>
  <si>
    <t>Послуга</t>
  </si>
  <si>
    <t>Послуги з розподілу електричної енергії (ДК 021:2015: код 65310000-9 "Розподіл електричної енергії")</t>
  </si>
  <si>
    <t>ТОВ "ДТЕК ВИСОКОВОЛЬТНІ МЕРЕЖІ"</t>
  </si>
  <si>
    <t>Управління житлового та комунального господарства Дружківської міської ради</t>
  </si>
  <si>
    <t>Ліквідація несанкціонованих сміттєзвалищ, вивіз сміття на території Дружківської міської територіальної громади»
(утилізація сміття та поводження зі сміттям)</t>
  </si>
  <si>
    <t>комунікаційні послуги</t>
  </si>
  <si>
    <t>Послуги з передавання даних і повідомлень (електронні комунікаційні послуги), а також послуги, пов’язані технологічно з електронними комунікаційними послугами ДК 021:2015 «64211100-9 Послуги міського телефонного зв’язку» «64211200-0 Послуги міжміського телефонного зв’язку» «64216000-3 Послуги систем електронної передачі електронних повідомлень та інформації»</t>
  </si>
  <si>
    <t>НСЗУ, від господарської діяльності</t>
  </si>
  <si>
    <t>Виконавчий комітет Костянтинівської міської ради</t>
  </si>
  <si>
    <t>Послуги з охорони публічного порядку на об'єктах комунальної власності Виконавчого комітету Костянтинівської міської ради код  75240000-0 Послуги із забезпечення громадської безпеки, охорони правопорядку та громадського порядку за ДК 021:2015 Єдиного закупівельного словника</t>
  </si>
  <si>
    <t xml:space="preserve">МАРІУПОЛЬСЬКИЙ МІЖРАЙОННИЙ ВІДДІЛ УПРАВЛІННЯ ПОЛІЦІЇ ОХОРОНИ В ДОНЕЦЬКІЙ ОБЛАСТІ </t>
  </si>
  <si>
    <t>правопорядок</t>
  </si>
  <si>
    <t xml:space="preserve">КП СЛОВ'ЯНСЬКОЇ МІСЬКОЇ РАДИ "КЕРУЮЧА КОМПАНІЯ № 4" </t>
  </si>
  <si>
    <t xml:space="preserve">Послуги з утримання кладовища по вул.Літературна, м.Слов'янськ (ДК 021:2015: 98370000-7 - Поховальні та супутні послуги) (послуги пов'язані, з призначенням та обліком місць поховань на кладовище вул.Літературна) </t>
  </si>
  <si>
    <t>11.01 2024</t>
  </si>
  <si>
    <t xml:space="preserve">Послуги з утримання кладовища по вул.Д. Галицького, м.Слов'янськ (ДК 021:2015: 98370000-7 - Поховальні та супутні послуги ) (послуги пов'язані, з призначенням та обліком місць поховань на кладовище вул.Д. Галицького) </t>
  </si>
  <si>
    <t>КП "АТП 052814"
05448998</t>
  </si>
  <si>
    <t>Послуги з прийому та захоронення відходів на полігоні, 90510000-5 Утилізація сміття та поводження зі сміттям</t>
  </si>
  <si>
    <t>місцевий бюджет (950,6), 
власні кошти підприємства (1895,2)</t>
  </si>
  <si>
    <t>КП "ДОНЕЦЬКИЙ РЕГІОНАЛЬНИЙ ЦЕНТР ПОВОДЖЕННЯ З ВІДХОДАМИ" ЄДРПОУ 34850326</t>
  </si>
  <si>
    <t>Риба заморожена без голів (хек) (ДК 021:2015: 15220000-6 Риба, рибне філе та інше м’ясо риби морожені): риба заморожена без голів (хек) (ДК 021:2015: 15221000-3 Морожена риба)</t>
  </si>
  <si>
    <t>М’ясо (ДК 021:2015: 15110000-2 М’ясо): чверть куряча заморожена (ДК 021:2015: 15112130-6 Курятина)</t>
  </si>
  <si>
    <t>ДК 021:2015: 09310000-5 Електрична енергія</t>
  </si>
  <si>
    <t>ТОВ «ДОНЕЦЬКІ ЕНЕРГЕТИЧНІ ПОСЛУГИ»</t>
  </si>
  <si>
    <t>КНП "МКЛ м.Слов’янська" 
01991197</t>
  </si>
  <si>
    <t>Розподіл питної води    ДК 021:2015:  65111000-4 - Розподіл питної води</t>
  </si>
  <si>
    <t>КП "Словміськводоканал"</t>
  </si>
  <si>
    <t>Пара, гаряча вода та пов’язана продукція. ДК 021:2015: 09323000-9 - Централізоване опалення</t>
  </si>
  <si>
    <t>Стегно куряче, заморожене, ДСТУ 3143, 1 кг, Печінка яловича, заморожена, 1 кг. ДК 021:2015: 15110000-2 - М’ясо</t>
  </si>
  <si>
    <t>Натрію оксибутират, розчин для ін'єкцій, 200мг/мл, по 10 мл в ампулі, №10, Кетамін, розчин для ін'єкцій, 50 мг/мл по 2 мл в ампулі, №10, Промедол розчин для ін'єкцій, 20 мг/мл по 1 мл №10, Морфін, розчин для ін`єкцій, 10 мг/мл; по 1 мл в ампулі, №5, Діазепам, розчин для ін`єкцій, 5 мг/мл по 2 мл в ампулі, №10, Фентаніл, розчин для ін'єкцій, 0,05 мг/мл, по 2 мл в ампулі, №5. ДК 021:2015: 33660000-4 - Лікарські засоби для лікування хвороб нервової системи та захворювань органів чуття</t>
  </si>
  <si>
    <t>Відведення стічних вод холодної та гарячої води. ДК 021:2015: 90430000-0 - Послуги з відведення стічних вод</t>
  </si>
  <si>
    <t>житлово-комунальне господарство</t>
  </si>
  <si>
    <t>поводження з відходами</t>
  </si>
  <si>
    <t>продукти харчування</t>
  </si>
  <si>
    <t>медикаменти</t>
  </si>
  <si>
    <t>Відділ культури та з питань діяльності ЗМІ</t>
  </si>
  <si>
    <t>18530000-3 "Подарунки та нагороди"</t>
  </si>
  <si>
    <t xml:space="preserve">господарська діяльність </t>
  </si>
  <si>
    <t>послуги з постачання теплової енергії (ДК 021:2015:09320000-8 Пара, гаряча вода та пов’язана продукція)</t>
  </si>
  <si>
    <t>габіони (ДК 021:2015: 44310000-6 Вироби з дроту)</t>
  </si>
  <si>
    <t>найпростіші укриття цивільного захисту у вигляді модульних швидкоспоруджуваних споруд (ДК 021:2015:44210000-5 Конструкції та їх частини)</t>
  </si>
  <si>
    <t>реалізація робочого проєкту "Нове будівництво системи електропостачання комплексу Успенівського водозабору за межами населених пунктів Курахівської міської територіальної громади Покровського району Донецької області" (ДК 021:2015: 71320000-7  Послуги з інженерного проектування)</t>
  </si>
  <si>
    <t>реалізація робочого проєкту "Нове будівництво системи електропостачання установки фільтрації, знесолення шахтної (технічної) води в модульному виконанні за адресою Донецька область, Покровський район, м.Гірник" (ДК 021:2015: 71320000-7  Послуги з інженерного проектування)</t>
  </si>
  <si>
    <t>Управління освіти Курахівської міської ради</t>
  </si>
  <si>
    <t>тверде паливо (ДК 021:2015:09110000-3 Тверде паливо)</t>
  </si>
  <si>
    <t>КП "МСЄЗ"КМР"</t>
  </si>
  <si>
    <t>електрична енергія  (ДК 021:2015: 09310000-5 Електрична енергія)</t>
  </si>
  <si>
    <t>плита OSB,  (ДК 021:2015: 44420000-0 Будівельні товари.)</t>
  </si>
  <si>
    <t>цивільний захист</t>
  </si>
  <si>
    <t>КНП "Центральна міська лікарня Новогродівської міської ради"</t>
  </si>
  <si>
    <t>Послуги з постачання теплової енергії (код ДК 021:2015:09320000-8 Пара, гаряча вода та пов’язана продукція)</t>
  </si>
  <si>
    <t>Новогродівська міська рада</t>
  </si>
  <si>
    <t>Послуги з постачання теплової енергії на потреби опалення (код ДК 021:2015:09320000-8 Пара, гаряча вода та пов’язана продукція)</t>
  </si>
  <si>
    <t>Шахівська сільська військова адміністрація</t>
  </si>
  <si>
    <r>
      <t xml:space="preserve">Товариство з обмеженою відповідальністю </t>
    </r>
    <r>
      <rPr>
        <sz val="12"/>
        <color rgb="FF00000A"/>
        <rFont val="Times New Roman"/>
        <family val="1"/>
        <charset val="204"/>
      </rPr>
      <t>«ЛОККАРД»</t>
    </r>
  </si>
  <si>
    <r>
      <t>Б</t>
    </r>
    <r>
      <rPr>
        <sz val="12"/>
        <color rgb="FF000000"/>
        <rFont val="Times New Roman"/>
        <family val="1"/>
        <charset val="204"/>
      </rPr>
      <t>ензин А-95, дизельне паливо, згідно коду CPV за ДК 021:2015 код 09130000-9 Нафта і дистиляти</t>
    </r>
  </si>
  <si>
    <t>11.01.2024</t>
  </si>
  <si>
    <t xml:space="preserve">ДК 021:2015: 09130000-9 Нафта та дисциляти </t>
  </si>
  <si>
    <t>ТОВ "ВЕЙТ-ЛТД"</t>
  </si>
  <si>
    <t>ДК 021:2015: 142100000-6 Гравй, пісок, щебень і наповнювачі</t>
  </si>
  <si>
    <t>ФОП Ігнатенко Олександр Анатолійович</t>
  </si>
  <si>
    <t>Електрична енергія ДК 021:2015: 44110000-4 Конструкційні матеріали</t>
  </si>
  <si>
    <t>17.01-24.01</t>
  </si>
  <si>
    <t>ФОП Єременко Дмитро Васильович</t>
  </si>
  <si>
    <t>торги не відбулись</t>
  </si>
  <si>
    <t>Відділ освіти Мирноградської міської ради</t>
  </si>
  <si>
    <t>постачання теплової енергії</t>
  </si>
  <si>
    <t>послуги з технічного обслуговування систем пожежної сигналізації, моніторингу сигналів тривоги пожежної сигналізації</t>
  </si>
  <si>
    <t>ДК 021:2015: 85000000-9- Послуги у сфері охорони здоров’я та соціальної допомоги</t>
  </si>
  <si>
    <t>ПП "Аквавіт Плюс" (37691529)</t>
  </si>
  <si>
    <t>"ДОНЕЦЬКЕ КОМУНАЛЬНЕ ПІДПРИЄМСТВО "ФАРМАЦІЯ" (01976625)</t>
  </si>
  <si>
    <t>закупівлю відмінено</t>
  </si>
  <si>
    <t>місцевий бюджет, за рахунок відшкодування</t>
  </si>
  <si>
    <t>Послуги із перевезення та захоронення твердих побутових відходів (ТПВ)</t>
  </si>
  <si>
    <t>ТОВ "РТЕ Юкрейн"</t>
  </si>
  <si>
    <t>КНП "Родинська міська лікарня"</t>
  </si>
  <si>
    <t>ДК 021:2015:09320000-8: Пара, гаряча вода та пов’язана продукція</t>
  </si>
  <si>
    <t>Комунальне підприємство "Покровськтепломережа"</t>
  </si>
  <si>
    <t xml:space="preserve">Управління сім'ї, молоді та спорту Покровської міської ради </t>
  </si>
  <si>
    <t xml:space="preserve">Пара, гаряча вода та пов’язана продукція ДК 021:2015-09320000-8 </t>
  </si>
  <si>
    <t>КП «Покровськтепломережа»</t>
  </si>
  <si>
    <t>Відділ освіти Покровської міської ради Донецької області</t>
  </si>
  <si>
    <t>«Пара, гаряча вода та пов’язана продукція за кодом CPV за ДК 021:2015 – 09320000-8 (Послуги з постачання теплової енергії)»</t>
  </si>
  <si>
    <t>«Пара, гаряча вода та пов’язана продукція за кодом CPV за ДК 021:2015 – 09320000-8 (Послуги з постачання теплової енергії приміщень Піщанського ЗЗСО І-ІІІ ступені з дошкільним підрозділом)»</t>
  </si>
  <si>
    <t>ФОП Опенчук Володимир Ілліч</t>
  </si>
  <si>
    <t>Електрична енергія, код 09310000-5 – Електрична енергія </t>
  </si>
  <si>
    <t>«Послуги з відведення стічних вод за ДК 021:2015 – 90430000-0 (Послуги з централізованого водовідведення)»</t>
  </si>
  <si>
    <t>КП "Покровськводоканал"</t>
  </si>
  <si>
    <t>Розподіл електричної енергії за кодом CPV за ДК 021:2015 – 65310000-9 ( Послуги з розподілу електричної енергії та послуги із забезпечення перетікань реактивної електричної енергії)</t>
  </si>
  <si>
    <t>Послуги з професійної підготовки у сфері підвищення кваліфікації  код ДК 021:2015 80570000-0 (послуги з підвищення кваліфікації педагогічних працівників (295 педагогів) закладів освіти, підпорядкованих Відділу  освіти Покровської міської ради  Донецької області).</t>
  </si>
  <si>
    <t>Удачненська селищна рада Покровського району Донецької області</t>
  </si>
  <si>
    <t>Електрична енергія (ДК:021:2015 09310000-5 Електрична енергія</t>
  </si>
  <si>
    <t>Послуги з розподілу електричної енергії (ДК:021:2015 65310000-9 - розподіл електричної енергії</t>
  </si>
  <si>
    <t>ПМ ВВП "Протех"</t>
  </si>
  <si>
    <t>КП "Міст"</t>
  </si>
  <si>
    <t xml:space="preserve">Електрична енергія  (ДК 021:2015  09310000-5 Електрична енергія) 
</t>
  </si>
  <si>
    <t>КНП "ДТМО" КМР</t>
  </si>
  <si>
    <t>ТОВ "Краматорськтеплоенерго"</t>
  </si>
  <si>
    <t>ДК 021:2015:09320000-8 Пара, гаряча вода та пов’язана продукція (Постачання теплової енергії з платою за абонентське обслуговування)</t>
  </si>
  <si>
    <t>ДК 021:2015:09320000-8 Пара, гаряча вода та пов’язана продукція (Постачання теплової енергії)</t>
  </si>
  <si>
    <t>ТОВАРИСТВО З ОБМЕЖЕНОЮ ВІДПОВІДАЛЬНІСТЮ "КРАМАТОРСЬКТЕПЛОЕНЕРГО"</t>
  </si>
  <si>
    <t>ДК 021:2015:09320000-8 Пара, гаряча вода та пов’язана продукція (Теплова енергія в гарячій воді для опалення)</t>
  </si>
  <si>
    <t>Матеріали та комплектуючи для збирання меблів Код ДК 021:2015: 44190000-8 – Конструкційні матеріали різні</t>
  </si>
  <si>
    <t>код ДК 021:2015:44110000-4 Конструкційні матеріали</t>
  </si>
  <si>
    <t>Поточний ремонт асфальтобетонного покриття доріг, в/квартальних доріг, тротуарів гарячим асфальтом (ДК 021:2015 45230000-8 Будівництво трубопроводів, ліній зв’язку та електропередач, шосе, доріг, аеродромів і залізних доріг, вирівнювання поверхонь)</t>
  </si>
  <si>
    <t>Постачання теплової енергії (код ДК 021-2015-09320000-8 - Пара, гаряча вода та пов’язана продукція )</t>
  </si>
  <si>
    <t>ФОП "БОНДАРЕНКО МИКОЛА АНАТОЛІЙОВИЧ"</t>
  </si>
  <si>
    <t>Код ДК 021:2015: 09320000-8 — Пара, гаряча вода та пов’язана продукція (теплова енергія)</t>
  </si>
  <si>
    <t>КП «ВІДНОВА» Олександрівської селищної ради Донецької області</t>
  </si>
  <si>
    <t>ВИКОНАВЧИЙ КОМІТЕТ МАРІУПОЛЬСЬКОЇ МІСЬКОЇ РАДИ
 | 04052784</t>
  </si>
  <si>
    <t>72210000-0 «Послуги з розробки 
пакетів програмного забезпечення»</t>
  </si>
  <si>
    <t>Комунальне підприємство "Міське управління капітального будівництва"</t>
  </si>
  <si>
    <t>71320000-7 Послуги з інженерного проектування</t>
  </si>
  <si>
    <t>підтримка ВПО</t>
  </si>
  <si>
    <t>Часовоярська міська рада</t>
  </si>
  <si>
    <t>Дизельне паливо (талони), бензин А-95 (талони) ДК021:2015-09130000-9 "Нафта і дистиляти"</t>
  </si>
  <si>
    <t>Пара, та гаряча вода та пов’язана продукція (постачання теплової енергії) (код по ДК 021-2015-09320000-8)</t>
  </si>
  <si>
    <t>Комунальна установа "Ситуаційний Центр міста Краматорська"</t>
  </si>
  <si>
    <t>Послуги з технічного обслуговування та адміністрування програмного забезпечення у сфері інформатизації, Комп'ютерної програми «Автоматизована аналітично-комунікаційна система управління зверненнями громадян «Електронний Контакт Центр з розширенням з взаємоінтегрованою комп’ютерною програмою «Аналітично-комунікаційна система «Контакт-центр, мобільний додаток», «Автоматизована інформаційно-аналітична система «Контакт-центр. Чат бот» за кодом ДК: 021:2015 72260000-5 «Послуги, пов’язані з програмним забезпеченням»</t>
  </si>
  <si>
    <t xml:space="preserve"> Східний центр комплексної реабілітації для осіб  з інвалідністю Дружківської міської ради</t>
  </si>
  <si>
    <t>Відділ освіти, медицини, молоді, спорту, культури та туризму Святогірської міської ради Краматорського району Донецької області</t>
  </si>
  <si>
    <t>Комунальний заклад "Центр культури, дозвілля та спорту" Гродівської селищної ради Покровського району Донецької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</si>
</sst>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A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12" fillId="0" borderId="0"/>
  </cellStyleXfs>
  <cellXfs count="91">
    <xf numFmtId="0" fontId="0" fillId="0" borderId="0" xfId="0"/>
    <xf numFmtId="0" fontId="5" fillId="0" borderId="0" xfId="0" applyFont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top" wrapText="1"/>
    </xf>
    <xf numFmtId="164" fontId="8" fillId="5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164" fontId="4" fillId="5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14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2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Alignment="1">
      <alignment vertical="top" wrapText="1"/>
    </xf>
    <xf numFmtId="164" fontId="8" fillId="4" borderId="0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vertical="top" wrapText="1"/>
    </xf>
    <xf numFmtId="3" fontId="6" fillId="4" borderId="1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164" fontId="9" fillId="4" borderId="1" xfId="0" applyNumberFormat="1" applyFont="1" applyFill="1" applyBorder="1" applyAlignment="1">
      <alignment horizontal="center" vertical="top" wrapText="1"/>
    </xf>
    <xf numFmtId="4" fontId="4" fillId="4" borderId="1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left" vertical="top" wrapText="1"/>
    </xf>
    <xf numFmtId="164" fontId="9" fillId="5" borderId="1" xfId="0" applyNumberFormat="1" applyFont="1" applyFill="1" applyBorder="1" applyAlignment="1">
      <alignment horizontal="center" vertical="top" wrapText="1"/>
    </xf>
    <xf numFmtId="4" fontId="4" fillId="5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vertical="top" wrapText="1"/>
    </xf>
    <xf numFmtId="14" fontId="4" fillId="5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3" fontId="8" fillId="5" borderId="1" xfId="0" applyNumberFormat="1" applyFont="1" applyFill="1" applyBorder="1" applyAlignment="1">
      <alignment horizontal="center" vertical="top" wrapText="1"/>
    </xf>
    <xf numFmtId="0" fontId="13" fillId="3" borderId="0" xfId="0" applyFont="1" applyFill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14" fillId="3" borderId="0" xfId="0" applyFont="1" applyFill="1" applyAlignment="1">
      <alignment vertical="top" wrapText="1"/>
    </xf>
    <xf numFmtId="0" fontId="0" fillId="3" borderId="0" xfId="0" applyFill="1"/>
    <xf numFmtId="0" fontId="5" fillId="3" borderId="0" xfId="0" applyFont="1" applyFill="1" applyAlignment="1">
      <alignment horizontal="center" vertical="top" wrapText="1"/>
    </xf>
    <xf numFmtId="14" fontId="5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</cellXfs>
  <cellStyles count="6">
    <cellStyle name="Гиперссылка 2" xfId="1" xr:uid="{00000000-0005-0000-0000-000001000000}"/>
    <cellStyle name="Звичайний" xfId="0" builtinId="0"/>
    <cellStyle name="Звичайний 2" xfId="3" xr:uid="{00000000-0005-0000-0000-000002000000}"/>
    <cellStyle name="Звичайний 3" xfId="4" xr:uid="{00000000-0005-0000-0000-000003000000}"/>
    <cellStyle name="Обычный 2" xfId="2" xr:uid="{00000000-0005-0000-0000-000005000000}"/>
    <cellStyle name="Обычный 2 4" xfId="5" xr:uid="{C9138D25-D1A6-4B7F-81A7-0C2B91894F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115</xdr:row>
      <xdr:rowOff>0</xdr:rowOff>
    </xdr:from>
    <xdr:to>
      <xdr:col>4</xdr:col>
      <xdr:colOff>304800</xdr:colOff>
      <xdr:row>116</xdr:row>
      <xdr:rowOff>197055</xdr:rowOff>
    </xdr:to>
    <xdr:sp macro="" textlink="">
      <xdr:nvSpPr>
        <xdr:cNvPr id="2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5E295A06-C80A-47F1-89BF-3C1D43B2E74A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367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304800</xdr:colOff>
      <xdr:row>116</xdr:row>
      <xdr:rowOff>194464</xdr:rowOff>
    </xdr:to>
    <xdr:sp macro="" textlink="">
      <xdr:nvSpPr>
        <xdr:cNvPr id="3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92E0D0F1-5619-4E71-8B10-832D38D481A0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55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304800</xdr:colOff>
      <xdr:row>116</xdr:row>
      <xdr:rowOff>194464</xdr:rowOff>
    </xdr:to>
    <xdr:sp macro="" textlink="">
      <xdr:nvSpPr>
        <xdr:cNvPr id="4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692621C6-D9F9-496C-BBE5-528101C0A809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55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44</xdr:row>
      <xdr:rowOff>148762</xdr:rowOff>
    </xdr:to>
    <xdr:sp macro="" textlink="">
      <xdr:nvSpPr>
        <xdr:cNvPr id="2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2C676AD7-F649-4282-B2DD-934413025BE3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367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304800</xdr:colOff>
      <xdr:row>45</xdr:row>
      <xdr:rowOff>135718</xdr:rowOff>
    </xdr:to>
    <xdr:sp macro="" textlink="">
      <xdr:nvSpPr>
        <xdr:cNvPr id="3" name="AutoShape 1" descr="data:image/png;base64,iVBORw0KGgoAAAANSUhEUgAAAS8AAAC/CAYAAACvz1ovAAAAAXNSR0IArs4c6QAAIABJREFUeF7svWd3JNeRLRqFQhW8B7obbYH2NE1ShpJIaWRmrfvhfbgf3w/Sz5l5T25m5ChpRI1EUiQl0TbZ3vuG977e2jsizjmZVYUqoJtXa71VkLDABrKysjLz7NyxY0dEYXFxsSIiUqnwR9VXoVDg7/zv+e38375d/mfNndov8Y4V0ffN71f3U8Ef+Hc9ivjlv63wLwX+r9aG4fc1DwSv3pGCHYMeiO6PP9L3y/9bz5oUKtgHjtPe3s6XHrF9huTAsF981nrnu9b59HOq5yl7PQqF2tfNDz1//bK/1yvwLF8FO1/19qGHu9v7+Hna31Ho9ff7qCLpuUrvq/zv/TUVP3+5C+6/Dq/LfU6/HbJnz+6F5H62178tIj/u6+vDz9bXczoDBYBXvYWE92gEXvnjeG7glVn4fotGBFHQ8xvff1+oQrk86FUdbwa8gCy2GJIXhhs0/V0CXhmATcArD5wG07qU6zwsap1PnNO4Pf7bAcE+7q4fsvYyI+A3BJZad1n2zRS86n/FP9cCsN2AqxlQxWMjB16Zx5w/GvXxVvUE5KMzbhMeQOHj2BXEiUo+Z/zEmceePsxyD+MWeD0npKqxm8LCwkJd5oUTn33qN3NDRcBrdNgp8/JtA/OI65N/0oWmC85BQB+5zrjy1KjRu+vf4wLW/ee/yJLihra9gY+ikDGLHFTh3AWA0M24UHKgpcwpAd8csNVjTtgNl36hTU9Dcx83sxU+e/bzV++kGmP1WON9sZd3jtvqZStInjjG8+NUNntMOehUlswTkOdAdn395bwe2S9ej8C84j5ScFLMS59a8V+EqvCw0quQhzN7xxbz2sf92eglewIvvUeaC1MavbFeagOGZJf+HMzf1GGxhJvFQKOSPB39TQ0owjHUO2Qu3pTN5e/uBGxspafPeSwYPx3pLZ3e8DHssE9rEaa/bQpeZBG2Qz3Pzo481FSwSYiXgVcjfln7akTwqn+1IsvzN3YGs1/mpu8Vnjnph0muW7gPFCrDAWawIgMqKYDHMF438WOtCV92QNU3ib50N6ap4JW+Mv1XIgG0wKsZQNjjNk2HjXvcb9XmdTWeRC/a7T1S8HLmReZBBpK9wdInMRdBXfDCQmwLayNdR1FvS16ceXrr8oqaW4Kcujz5f9fuQoBki0nXBZ789jo7TJ4nZ3um5ulDw+DeDifyNdP7fJFm13oE1zr4Vq0F5c5lAOg8eOm6rsfcmuVjrjkqgU1CuBB+ZZkeo4H0RgnnL30QptfMTogzqEyYmzKv5sAre4/GsDVc/eQmSsFre3v7x0NDQy3N61mBJHk9wUsXR+3brabQ6SJ67qlU77jqif17+Rx6HKmQrsfbVk9z8YWwG1Pk6gN44SaMLMpDQWdZKfqpdqKQZUfAp29kZBWRnYpUdnZkJ/mu7Gzl/r2j5xxRH0GgzUiChur4bsPPtjb7m/3e2IBug7/F7fE5NFTdAxOr2jbAbAQTAksuIIoELE9ODLqbOQZNmDjQV4WMuN48yZFdu3wQMNqvRQbcmwUve/rZgyaFTr03a+lk+bs2OV91EluFQuHtFnjtZbU3t20IG+OTQy/8bgsgnxHLPAhziyEPXClI1nqP2tkiX5BBDs3I9bVzkUpl0hvSl1OqaVQcvAzs9PiU/fC5yo1NFibdca5lIYWBqvEiAtLO9rZsb23K1uambGxsyvr6mqytrcr6Gn6uycb6umxubMj2zo4UigUpFtukWGyX9mJRisWitLe3S3uppD/xXWyXov+0bbBdG77b8N1GkGsDmLWlWpsuvloZVw/Zs9ieXYhhARuAZJlpki+pea9F6K93K/LdqA/4gyP+DO9tLy4Q5T2CNDaW05iUvBlw5ehZBL3q0DGAZxVFrwfA2UAxv15qEIEWeDWHR3vaqjA/P19pJMo3+ru/Y61MYy3WtRfwi58m++SPYVOtsNEBSCElA675f5F1KY/SLdX+kE3v74js7GTZ1Pa27OxsE4DwTcDaBtsCcG3J1uaGbBK8NhS8ViN4rRt4YVuAF8AHIEUAay8SrNpL+O9qAANoOcDhZ4HgpQBGMDO2hp8OaoHFBSZnDwOP+wpt0gbQI5PLsjkAYszqOnokOmPV+sZ5jI+JKsDLXIy4Jc98XZasoFplh3GbShJ674TrHfVCZ1D6+njA8cHm0kI196q/muJ9tbsdh3togdeeYKm5jQtzc3MZ8EpfthvI7LZdo7Blt/1WZ+OSmy1hUv7stZgryQIaDCUMqi54OWtydmUsJQ0XK5UdqWxvGSBtysYmwGhdVldXCEhgUvgGQJFRbSrj2sZrtrdkB4BmQOc/CXLb21KRHWpeIUwEg7Kwj4BjIWMKLPrfCCcRVip4AXCUhenPIsAQPwmIWbALbA5/a2+XQntRiqWSlACUYHi2PffD73YyOhW9U5CzkDYEzHqWQ3Y2lRpzioQ/GvKssBq8IgjW9PH5NbbozoGSD7bMtU0YaF4j85sjhJ25g/VIoi6wZgE4v+zcKtEKG5sDpL1sRfBqgvY2FUam+2kEYLUOstaTN3vvVGeReOtQ94mLJ5OOS02uyTZcZGBTFdOmKtsEGmpVgVVtyc6WAxeY1AaZFMAqBa/1tVVZW19jKLi5sUmg297ZlsrOdmKlSLmDZjHj/5KkVjChJpKLaVnZLCb+7kwJIAZgUXABE3MQSsHLAY3szsGrBBADeCnzC68LwNeuzI7Alf/W3+O99RoYQ0p0uDyT83/zghGA8VoNCXl5XD8M8kOOdRk7dpZclY1x7HGNNOwzr1/ZhilWZbKdej+lGlvVPcvXwuRc/6sFXnuBo71tG8Cr1stw4vMsyUGpkWWi0WHU0rZqMbKQ08tpsDw2S1NnQxN/rscgQRdFfMRCSN/e2patrU3Z3FiXjY11sinXpAhG0KjApjY2ZAvfWwClTdminrUlW2RV2yI7Fj4S8GJoSXCq7IjwO6yocBgBuPD3jE0puxRSQV4zbcYi/EPlQj3/lDy/Qfg30OHvItNjoiIAjwOQJg+gwwXmV1B9TYGtTYoAM/40wKM2pyyNoa6Fv9TpSiVlgG2m6VG7s/21t0tbsV0KeC8LV5VNJkDosOZMyrTJGOjHQNEMeYEBRvRJw8Wsby8ajJPzzsSqwSOsOAkwx/vaqz8ah74twb4RGuzv71XglQLI8wCvpkPPnKVBwc19VqmKki4+fe7u4Iam3uTgoVqUZ/z0JzQpBZqtrS3ZxPcGhHOEfOsM+Qhe62uyvmoCu7EpApeHgAgjCUgkDvz2MFNBNBGdQ+gaF0Oqj2iGE4vPkwseDGcXkmpWbumIf3OmkmbF1GqRuxkcsBLLhXIG5Q1h88SqQJblTKoNYIZw1ENTBTb8W0NT1+qiRqe/a5cimB0YnW0b2B/CUYBXuyUeArNzDc/CVEtCOEMjDNm2LsfF7Kwy0ZS9eVY2ZYYqfdmViM+VoKmFsDaxH4cwND21VdpolVfW8LOVbdwfPO3+Kgr2gZMkNXd5ZtRM9jF9q2bCxqCPpGvVjib4hwKtUgCjIG2ajz99AUibmxDJwaQ2ZB3fSWYPDAr/JkiBaVn452wKwBStDQj3EDoq4HlYSZCBBcJS+y4f6wKPrM6d9JqtjMmEbNYzwl04B0lqIYCSPdyVRNlrDBxDVtTe2sOoaCp1UK3We5y9BXe688EUvJxtOHuj/hatGKq5WXYzZDg1hNTtFCC8FjNlkBp+Kmhxe3sNATGApDO5JJQ1DQ7srsSEhoGjsTlPenAfAEYLn8P7+Xv5MdaxlBC8VExJrqz+2x8v+pxKYU43zStg9vB+u1KptHxezxnBMuDlFwQnvBnw2i10bAReIQtp3i2LaKyOxt3oChgAEdehCCAM1QAu8E5p+EdQWldNCixqbW1dWZSJ6Q5eZFvIBEKXMtBCaJcCRFhovF9TbSTerATRGp6qlMX47a4gq+wrOsKypswqssSFH+NJsmD8E58fdgxbOLQaeOmRrh592mfXXhDQQtiZKjVWapQeQwpAikO5cNbASQmhsk1d77adgewOj9f+FmwMBnymewVQJJvzpIOFqVUWEQ1NodExJKVmZ0CXSVIo40N4G0Asby1JQCwfnlNPdI9dxlMXQ1wPzcP54U2k4J1+VSqVFng9Z+DiOU+ZV3yaxHeqpU3t5zhqgZkuaGUGymBMyDZgovDN8E7tBs6g1hjWrQi0qfX1VdmgNoUQcJMhoYeHyp7039C4AHhSMWYVWKZqThpJJCFZ0IeSonALEcNiC8kCe529Xj9JUseTRHJRS/Endf5sZm98rnzLgiqWWViKf8BzltZR8XcJeFUZRSK4aHgJW0jWJZfswnbm2k8KthEhC4U08AyW+4y1wc9FNKOEeMwjOMtmZjOaUXMzNucMzXU+Min/TIk5N2RqFUyCjcRtJZaRTYFNs7ARMJHEUKtK/PaEhnrvSjHkTb12yP7acfqVbWle+0GMxq/ZE3ilTCtqWVWP+MRpk4Kg3vzBdb69reK36VEaninIbG8DhDZlG7YDMCkK6sqiVhEOwqJA35SK6gC3ra0NAh11r/CEz7Em06kyp8UBKf8xHIjMlBosGb5WTMhVyhZfHLNTzkCSdkK+Wd2KpRxw2YFGbSspCA/CfTZ08T2kTC1SMT1UB0FcjzY/RZEyxncNJMpKlkII7wQP4KkO+Qxr84A5Ebr9koQsq9OxcH5NhwpJCQ/M8+J9gATaTNJwOSP3BS3SAMwYmGdHNeGgrKwd/23+uvATrK7owBUTEQQwMw/TKOyaXQKMro8hLC6Vy9D73t6ubP94cvJMqzyoMSY1vUVD8MrvKSvAJzet3728oVwZwA1o2k8BiTk1bzKsg08qyeopEKkm5aHd9uaGeqaQ5aNoDrBTS4OyK3iwjK259YC6lAVpXBgRXJRlOJOIHCOGUqiC8eWQYFKywAO8oFyGdM3r4yJYeRgRxPnU4ZGwsyAah5Mc0/nZ85yW/OjBhGNOdZcE+/TMI8TWs5GT5uI72mfzMDQV/zPXPgCXXdsUOKAEOpMNoOTb8STx29le+Jk2pPFKgCTsVG9ZfH36Gfj5wjGkoB+Pz1/r4V0MDRNvHXXU+G8X+PW1WcNuxvYRbCkVzZaa3w6+O5wqhMuljk7pHxiSjq6utyvb2z/+0f/63y3wahqaGm+4q1Wi1surwctXtt40sdQw5tUIYJUdWV1ZlpnpKVmYn5OV5SUCmIaD6j5H+BdZlPqlAHgunGc1NtOc7AYLmnPgAR7auJvcfFYpRYgwkBqt7DMkIJFaGfz1BC8AlxpN9cPHM2Z2U93vLuAVXuF+NO9SkFgCYqZMt44hrqfr7fdhDUfXpgNFVXeE5LOHcNSKrmrq2MnDKcMELdRPwSt75pKQ2kLVULaFMlAYde1DpftN7SVJ6iF3S/qjKI2VE1UxML8g+YUTlUCqwXw8t2kdZ0iARBN+wlxx7beVfDMB4TpbO7Oe3b19MnrgkHT39NFh/3/97/+7BV6NManpLQqzs7NVyzl9dZrlqrVX11xCh89wr/pjUS0LKK958vihXPz8U3l4/z6Ba3Nrkz4ozeS5BWGHQKcr3rxSCSpkACw+ek1Yd86V6FdmYE2d6/hv2iKDuTVDWWwx2RL0MMZWWAjLpE2f/ACvGidGF0e0G2RCbsc6A6wAMCn++d/SnFfK2iLqmV4U2VhWxUqjWmu5k2c5BN4I9lVInAtzFWTCh8g29AvHZfCQgLICfIQ25m4hJdhrnGSljDXWPabvl5QSVdpC6BjaCRnzDnBkhxJMIcl5VKJtsUL4fbXw7rjr0gckD9VXtzQR09YmpVJZOjq7paurW7p6emRwaFgOjh+R3r6+t7el8uPXX/+XFng1DU2NN/xqwcsACGHg8uKi3Lx+Td579y9y+9YNalZgVKjhK5fapaNc1vQ3M07WUSE+HkPXBfVExZS1ZroQDyYhbKbTgt/CSacGl5NdlPfzpClHW5iqZNNZ7sJ8YCvK+gBehK7saibuBrBMMpK6ToJKE7KJ7vMK2pGHaPmCgtz1dMYSUvhuUaiyXTjaxB1qKJX1JWWYT165zDAvt19gvw499jAIx2igEgy6CbOJOMTzF8A/gGo0JaTArqcvhv0aMXu4zn9EIEsgVc9ToMzB48W7yAOHxIISkiKuK3ppFIrmrQzLQ1HAHkJG3Lvlcod0dvVIV3e3dPf0Sv/AoAyPjkl3d8/bUqn8ePLMCy3waoxJTW/RNHj5HqvCxuSBHTwu1qfdMuEME+/cvCmff/qJvPvOX+TmjWuytrpMxtXR0SG9vb0yNDQkPT3dBDIAmLOi6oJh1yfAahICkDA+1zYMcxLIMUaWWVDuSbK/ubvbMqBu1vQMo8FSAl55X4Jn8CKbC5oLF5GrUfrED9iXXDKeUtPuakSkYUtduxaup/TP9b8MJYyLXrUk3U1ghDwn7sqPB5PRnJK6Sz3HChjafSOvO8UOpynrjM4TY8mJRqoQq8cRGL+hS9h78pl4yDsGQLbj+BxJtE+tIiXQql0FYZ4VnFcKCAqon0JHpYF5U79pdEaSp1gkMHV1dklPT4/09vZIX1+f9PT2SVd3j3SDaXV1S0dnJ9kXMpTMVuK/yx2oLiB4jY2Pt8CraWhqvOEzgle8+T27ZUsiiMTFgsj01FO5/OUX8tHf/ybvvvNnuXH9mqyuLBG8Ojs7ZXBgUA4eOigDAwPSiexMsaiLAilvL1NBoJeEgC5282ZXESiAlK5B+3cCcIFUpZYDc16pPpv2xhIyQJS6aMreui5YdwOVssx7lRGZU6YX2UZq3nTWE1vZOZhEFpH30CkbyAaoBC73fyV/U81cgUURKt4IMRPrv0/3W90LLCQ8tII8GFUdhCOAZUNvpXU5f1diy+Dn8dbwuWyCq5mpFc0/QQqRRn0zd3nYFfet0gN0tR1ks62OlRUS/GqTSgUg5q20nRUro/OC9xIZVZd0d/VIL8Crr0/6+/ultxcA1svf4+/YDpUEDoyES+ynIgwbW80IGwPSXraoC161fFnpk7qeFhbb+2ovLLAjgtelL+Tjj/4uf333HTKv5aVFho14og0ODsrhw4dlaHCQYAZq7kZZbfviT3H3sEIrcdvAtoKWMxA9yKob2vEtwzhc706yTSE5KQCvNimXyzyeUPjsJkQuzLSHecx6OnNQIVc9bAw/DWwUCJnLyppj9YM4JVLMMdCqBV5+gtNwNDKlCJx5EPCoVCEuxoMa6to5duRJAMhflz27pk8mIZh+hAzMhOvhBgjF1IoQO3Lb67WyLdPd2AHExxTj9viVbBuiyQLuFS0dQz0qdFZqVfD9UX6wwvQy9KpO6e7uJiCRWfX0IeRjGNjV1SPljg7tvhFKoszlzwecgZZVGziHtA/XMqnuBZWa3HZX5lXTWJoTYKvZgC44ZxVg59NTUwSvTz7+h7z/13eofQG8cAPhaTU0NChHDh+R4eEhglepHeAl7JAAXw2Og8IuO0FUZHunQo+Yerq0qt/T2OmCJylLjKUWjeqyMad6zOwnAZpl+gA2uFFxMHDk47N6fZ+GWLGbgovNDqTeT0u7PLiOp+U0GopaB4gkaaDY5seBnzHUY0Ijd1GdwaW/jun8rAaVWkYcWpgtzYBXysayhthQfxk0Jyd1zvDqgFWGVSlgRySzNtiZISQOujGc528SEHXw0t+bg5/3hzFOXj+78LxEsQQpQDVLzAA+nbwHcd91dXdRqwJw9fcPkFl19/QwJCx3dOq94Cwtx4Sj2pZev6DdtcCrSUDay2YNw8a97CxuqywEIQVCL9gjrhh4/fWv7xp4LbHkh8zLwWsI4NVB8ZMhozXpw823HQyuFdna2pYN9swydzy6ICQ1crhl1E3v7K+gSQBjQc5mqHMYiPlSdJMrjp9P7O0dWVlZkemZGfrQvO8V0uIMJxHWFtE/C2ly/DfeK5akaHdU7dIQSl8S4TfvMfLazZgJzUCTOy88Hksj5kxLaC1QjsJ39Dh5aKz7RUjFL8NKZoZztgB/CKQKvyp3ehgZUM2F0PkHoKU6DI9Uh0rxLIrl9rnTkNdPhQEoH2hWKoZ7YQv+P7YiskIs63MG4AGjAjCBVfXyp+pVYFQdnV3KsEsl7Z7R3s7rDJOq90QLzCpMKzLuaLpfdp04e/aTKhzA0Qob94cm9V5VF7yywvxe37QavK5e/pLM66/vIWy8zuwjgAFUnMxr/AhFe4AXMpBapIv0c4kri0zLRGUaHRBKVkS2tsxiEVagmiFhEqSD3CtWKjsEMLA6Mjlz9+OGV6BVpuEVALj9IeCi5Gh2dlbu3rsvy8vLoeULb2bqcdDlYrsYZVrGrgC+obeWghwAzAuHFeQc7LwXlxUtW+8sDVct7GTdn3VOMHOlV8dkwcmbBppO5WFYpueWB42KDsScYDT1622L0EBQQ7mYssCLPGiMO7HHQLBEKJt05qZ79NROFNW5jUsBDooeMrO+1a6NF8ibZqYE2JmsXhN2sCDwIIONcLBLQau3T3r7oFX1U7fq6e6lVoUHKIDLGT4B2VBZpQFH9/Sn64oAXzuHYZk4eAUAboHXXiGkie0LMzMzuQdnbfpfF/1Ctivdjd6UZF6FgszOTMvVy5cUvN79SwwbtzXbODg0JEfGDxPEOsi8Ssa6tOAWX2Ba+EImp6enl6/B35aXV2R1Dc581TIcfAA8+AJAgE3AAIvkATKaKAeBY5/lSQAvAAG2M/DyEA0m2fWNTXk6NSU3b96SufkFMiywGg/iEAbactVw1HSZkNWyQRqetUwb+mk756Q0xbueFtutawIyVlaIXAIbSPtj4dwUpB3gxxAo6XJKQFSQdmBKNSSCBMPQqKC7Due6V2r38ARIWoyuLWpyo7+SeyE8/MKNE9DAwCuxpKQVAJYYUADBA2QnMG1cYxTV49riM6CUp9xZZmjX19fPcA8/wap6uvukkxlAA6d2ZVaoSUQmkN9eqI0HgmUfXUYwjNUfWU0gWQp8xIWMawrg2dF9hbel0mJeTeDRnjb5isFLDLymFLw++oe8/95fmG1cXlriTajMa0gOO3h14GmJG0sZCsAKd6qDF56kff39cmDsAHWIFdQ4ooPppvfwisI57jksYhhiZ6amWKQ90NcnpVKRZUpaW6lqRR68cBYRngK8njx9KlevXpeZ2Vm6qBmWmh3BinCSyUDWo4vmWxXdACHZha9gAyZYBHilQzXYwtkGb1i3UwAYgSuIxWljQA+JveGgMzwfzJGwNi8YtmhGEwrGFPOdUo2taR9834cGfRraagZWS6TiA88fYbXAK51C4Bocw0QH/dALDdkM685QwEOFzpHQTQPvhnNW6ihTp6LA3t8v/X0D/AlmBbGd4IUMILSqAjLYlgH1ZEuKUCkfzIuL/gTw+DZ8XD4FlCfmnvkZ8CrI21LB6LOxllViT/C0+8ZV4OWb18s2NvveHooV24SaF8NGgte7lm0EeG1JuaMsg4NDcgTZRjAvgFe7MS/coAgbCwXWOAIwEKJ1dXXxNaD8uMnBwKK/xhrfsTunAsfM9LRcuXKZSYLBgT4pE7w2tSg87fgQmJfevXjqAzQfP5mSK1evyvTMLMtAINSblO45M23d4yGNJwNC1iy9ty30oi3DEgrOkGyRUO/LN9ULWSz3uXlGTgGIoZIP4cA5SQqNHfjY6tm7J1irmVIGPL2poO7Lu6lqGKZgS8tH4hML6zknzAcrS/h91B+dBeIe2bIBJs6wyKpEEzVRSO9hqQ08VtSumP3rRs0g7x8UP1OjCgXTWlDNHv3OQBVlDa4ykr9dw9p3di5xHbPaMaJOsgn5feiDsSDQvFrg1Sx2NLvdVwJeUS8D80nB6yN5P9G8IK6WOkq0SoSwkeloaF7qsSqXVYsAC6I/p9AmpXLJMkAd7OeEmxzhpwOYjwpT8KrI7MyMsb1F6evtpu7FzqhmBHWtxe0IesMWCG4BvK4oeEkbnuLOChhUGCOwZoXGENQZnqT8c1m9mCn0MqjEHW7vr4wk+rB4vNY1wxkLAF3BznW2pNupJQa0hUscyIF/M/EAVzhBzgZtBE3OBng4+8VDxNvFpO2hCZrK3DzBQmDyXvfhmAyoA2uzIm1mAaFTKahCR8RXWxuue1nKnV3mVjetqq+PYjszgN3d0oEMIJI7CPnsIRQE/yTUCxaPmGoMRMnhzM9+KE0ymMv5mcPrGN36RKPwAKxB2RS9WppXs4i0h+3qglezDCxvlfDX4fdYUNBlZmdi2EifF8LGxUXZ3tmSEjSvwQE5PD5uPq8IXmAPYF7UmKhzVDIzCqHG77BVhIYxsQuAh1D6rEWIuLqywilAcPDjmChOQ7EgYzKAsDBPoQtJAgOvp2BeCBvnGH74xB5np5r1SlrxeLNALxNSMcQM7J7tU9OACtlpzs6Xk51Js21wUbpo7W2t4V0K7+vWAjO8Br3LxeN0eSrgALQISgY2eEewR4ZltKkosGEbfuNBAde4hbH4d0dJf++sB9v7cA/9b4CmvkfQ3aBlsTSsLN29A9I/OCQjI6PSPzCgdYFdXdLZ2c17o1gqU3j3dtPekkYbDWIACJhwcs6q/CQJR3YUS1mT/c4tNXalgscus5aq5GAYUN2prw+y7JfreoW3K2RerYnZe8Cmhps+M3jFWr3q91LNKQr2n1Kwf0duXLsqSwAvgElnWQZgUj10iAysy60StriwELDQAA4arqgbmsJ8ZUc4QIwmRM1IKZi6LoOfqjdB1PbMo2bvTBC2zKQymRiKKfNSre3p1LRcvXZDZubmpZCAlzIwF5YVXC1tZ+1folXBjauhjXUy7FarCQwyI9ZkjJ4xE6q9+JGcABvdDH636NjiMgpakmXquJ2dI8v20YTbruwW2hDONQ3BAEXuX9sQIfECNszvso1Jw+tKRT4MoCE629UpRBG01NCpYWe5VJKuzk7+G2EirAsHDh2RQ0eOyNFjx2R0dFS6u3sJXmWYldvLqM0xjdENynafBWbl4WCgVcmN6FpUPDdeeRAYVg680vQiqqhBAAAgAElEQVRL3uxcpWtRQ3PwsvfIl7rqcbbAqyEU7X2DZw4bMxfbFo0fhoYyQuZ17cplcfC6DvBaWKDjGeCF8qBDhw6ReWm2EbqV2grw5MZ+PHunMwR9dJiKxcqgfOCGhlHOJlyfIcsxhhXNoPa6IBRH8ILugsW+ubUt09Mzcv3GTZkFeLVptjEaVPWJS2AwBkV5JdzEUV9xLUvFavdw6Nlyq0P+yR21R8+8KahgPiS/rXOshpM5E4IxQAL9tlsNIjsAM+pob5e+3h4ZHh5leRZ0pa2dbdpDZudm+RP+Nk+gBL+aVQy4d46lNMaANYxUk7GXd0H47+vrlfFDh1jLimuB9zx19pxMnjotE5MTMjQ8ouEjs4B2ngkQOTYaYD17Dp3gRoUxGtaqOJE9LPiavLAVLoJnjzM5iXC99LXRBlILPs1r93alVR60d3Rq8IqvDLw89Q6Go+B1ST79+CNaJa5fuyZLiwZeZTCvgQBeLA+CzwvudhueikXAlseWtdNIy9ojsw4S4ro77g288LQ3ZhSYiPu/QjmRerlcN8J2Gsypf4klJVs7zDLeunWHVgksKiKymUCVwem2qV/dF5Jn1RycsH8vE7I4UplisFzEYkxN5EVmQd8Zi4Z18C369XPIrbW4dtbp6X4cT+xcG8HLJDUptRWlo1TiQ+PIkSNyaHxcDh48yCwu+v/Pzs3Jo4cPZWZ2RpaWl2V1RUfCwUISW9tUJdpscSvCRKYpTMhMTk7y/fA1duCgvHjhFTl77rxMnjrJFjJKhKw+IzHLVptdzVebTxQ0uUR8f/VkD99Ns37Hevux92lpXk1el71s1tAqsdvFjYsrRvvp9ho2KnjBKqHg9Q7Fc4AXwkZkivoH+mX80Dhv7s4ulAe1M0QEe4LWok9yfa55eUmwIeANDLwis0qZl7Ig17X8+LBP/LeX/QRwsXla2N4zYHNz83Ln3j1ZWFhKwCs2OdQeT5byT89+Yu4MloNQCB7ZlwNUWIdJCOl/Y1kUwAvDRjix26chRX+bf7YAXonpdtuYFyoV1IOHh0NRukolGRkZluMnTsjJkyfl1JkzcuzYcRkbG+M5e/Dwody6fUuuXLkit27elPv37sviwjw/r2tjakLNMpg0k6q8aYegdfLkJK0xgB6A1wsvX1DwOnkqgFfs/18lMoWz6zWSsSNOLX9DvBj1sucNQKdqLTUCu1qLDz3sWw77vcBSc9s21Lwa7UahI1smEgBC7ToZ8IJVgj6vxUXZ2t6kIA+hlmHj0KB0Abwg0tcBL97O9kT2zBZ+oe1L3Nnv9YOqbIQsordExtIxUyqHx/qYMoabrrEo64L2A8b14OEjWVpa1rAxYV66/0RjwvEla85DRZ9m7YtOs41pC5pURfYwxQDSwj/UggK80H12ZQXdZ9WcCzaWljXpKbJ6UGOkBC9ohMk5KhWL0lkqy+joCMO2s2fPyksvvSznzr8gp0+fphVlanpa7t67S/C6cf2G3Ll9R54+fSKLi4uyvLQsq6vLBFN45lhaFNp+x6Jz7bmm4HXq1EkZHhoigCp4vSJnzr5g4IXfOxDWBy49xXZtg0a4O3hlnimpL61OyLhXsNttnbTAqxGK7O/vhenp6eaveu49PKBpHrw+lg+sthGCPcGrXJK+/gGGK7i5u7o7KexC22J5kDMvz+QwMaeH7ODFpoCmeTkjC0NTkxKT8NQ0awEZG1ulqAXBtTI1oapJFeCwsLgoj588JWAw0+gdBKjWR3DUg3LwitlFfpZkooxm3czc6bNkk4eAfzY/3RTrbWAJ/GlrZF6YAYBxb9Z7yrKxvBZ2RcGO+PlsBmXIrNqOwXC7ymUZJfM6ruD18gWC18lTp1icjM+/uroqyysrsjC/ILOzM/LgwQO5fv06wezGjevy5MljWVle5qyBNEyk7sXToA+V4SGA1ykyL4DZ6IED8uLLr8mZcwCvkzLA34eOXlUJiwwA5cArPVf1lkIaAqbgtB825e/RCORaYeP+gKmZVz0TeKUkwxEwHzaSedGkekk+++Qj+eCv79GkSvDacvDqJ3gx29il4AUGFFLt1IPUToDwKWCErw6fmp3YFTjQ1M+AWQzcMujhrhsUsJDA3Jzt4ScYioLXhiwuLsvUzIysrq6bVaNouldMDUZgtKPzkNE9UOYNc9DSY0h7/uvB5kVfZ42wFnAM3OYW9a6VGuDFYvSwijVUxueiGdezjZZVxZvj/HZ1lAJ4nTlzVl42DerkSYAMNCjN8AJ8wa7W1tbk6dOncvPGDbmO72vX5P79+ywBm5+blYX5eY6lgyQA93loGAnmNTQkp0+f4kMKBdWjYF4XvqbgNTmZgJfzquTjJAxJnw8m4ucIWj0gyt6X1X3L9gtgLfBqBma+mm0KU1NTqt/WET4baV7pYaUUDq/TjJOCFwX7Tz6WDwle12VxcZ6LUZlXBC8UZrPCH+Bl/iLYLUKGsQZ4ud5ChoIFTH+Z1fZZgXbGhxWyot7MT/UtfGFB4wsLHiHjxsYW6yeRaVxf39CyFX67vyjxiLmfOjyWtY201j/Gbg6aAfUMWjxrQTdygElCXu/0CYEejMuZ1/o6JjJtyRYH8Cb7siQCwcuK0LUKwFL6BK826Sy3y+josExMTMiZs+fkxZdUgzo5aeAV9DfUiKo/C8N90WkDheoIH6empuTB/Xty7eoV+eTjj+Xe3duysrJEf11o1wXNC+BFYX6QYIrhFC8aeE0QvAaNeSVND3MZbN5Xyf1KcN/H2mhWsG+06/y6qbVeWmFjo7O4v7/vCl7NPI1CW98aT0AlRnC4q1Xis08+lg/ef09uXlfwAjgAvBCeKPMaYFeJFLzgQ9JMXHSia6sbDctC3yYLD+kHA3jhdRDfgwfMB3x4NwBnSBoi0s9Ec6YyNtgF6KPa3JSVlTWZX1gkC4PvKIKXcaXQMDB7EXiIuQGkoeWNMwc3yPr5Sxz1vjAdlL3LRZZ5qeaF43XwUramhlOAcgpeYbET4Nuks6OdzCuA18uvyNmz5yneowQrFCWHEUmuZanHDWCIsqsnjx/Lxc8/kz/+9x/48+nTx7K6vKRF48aaY9g4yGMaGUO28ety5tx5OTE5SeatbDh2reUZDuiknyttO90Cr/0t/P8/vCqA134/TFhzuR0E5pWA1+efQvN6T24AvBYS8BqI4OWCPTONLA9Sz5e27rU5jHY3WyAZnry8kQFenOSi9ZEV6j3xm6IyGaE6vglclsnDylDBHhqaDsUFMKysrsni0jL1H5awBME+ZkG9bCdzGqw8Jv1d0LtsjqE+IGiPtbDRHff6KgKXMUo1jmrYqLYFZBwVvAJApQkKy5g6+6IPLTAVNFosSgfBa0hOnFDm9dKFV8m8JiYm2bkjaXWayOQW81r2BCEiRtaBef3hd2/J3/72oVy/elnmZmdsmIp+Rgj1p0+dIkgRvEYPyouvfE1On31Bjk+cUPAya4hVgOp5SalVrv1MLbkijSRSnSsTJSS6aa17P/+6Zh7ktfbT0rz2iyyNX1cXvOpd9MxCtCXnyy9/c+AJGXxeVy9zAIcK9gCvBWbO2sm8+pltVObVScc3PFoQ6zFVCOU83nc8tUpwYWtAGRf6zg6BiaI/2+FoKBl8YM7MEB4W1EXPhZ+00IlhozIvtNxB6AjDqov1WGSxQDl19ycrzRMD7FUVkwyGUklpkLFA/yyJvuMMSj1nBl4MGx284PVy8IqlTkEr29ZQzz9/vEYKXmBebpUAaL1s4HViYkIGBmBpiIGfZyOi3mQ8idUQbZQDfvfb37L4/ouLn8n01BMDL2VLw8PDBC9oafgaHYPm9ZqcPH2ODntknYN5NymkdmB3eLdKKz+N4drnHxIO/imY+TaN7u8WeDUGj3/2FoWnT59mNK96T5gqk6DXznntXQ3mBVjRsHGaT+LPPvlEPnzfwGvRwAsOb4CXC/aWbVSPVzu7TDjzUjC08iAP1WzBe2iFRQ7QYlsdL9i1he+6F8PKOuAFrU3BC7YEaF7QmDbYege1jkgEsKtE4uFSdqSdW83wFMuUyPCS0MeJhLcstvPmn4szLBPHvy9AByCErinzcquEM6/U6c9sI7uLosuomng1BtOQGw8HDxuPn5gk43rl1df489jxExzdpYZRN8QkQrrnKgRMV/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/LahDxObTXv9s3VPMC6Mae/5EBArxCtnEighfCR4JXPzQo935EY4xXDajdVTVGNEWEbeKt3/ya0gDafqOHms8NwKuHhofk1MlTcvToURkbOyCHjx6XyVPn5ND4EYao6L/lzMsB3GtZ/d53s3ItueJ5iPDNWCj2AWAt8PoqwSveHEbO62gC6ZMo3s7RpJreQCFsnJ2S61evyGemeWnYOM+QDC1tMuDVrf3EXfNCnaO64ZF2tzbOBkjUcEw09rbOwa9lw0FZF4mBHTZAI4QQlkXTGkYNyfCFVjH40+a2hmjINiLLuLK2RiBog/vf+3nZUFqcE+3uCfCy0l/LigG8Ml0PkjA3lthkzag8xwmwOatU8NqgOTX4vGBStXBStb1YTaDArN1iU/BypkKfVyesEiOCMPHs2XMMGx28BgYGAU0mDigDyi5cc+u3aZYW5uO3fvMrghesMejjFnv0ozxoiJaIc+fPy4ULF2Ty5BkZO3hE+voGpGj947VuVFtCh3AxsCozIecelbsxr3qA1gwA1WJv/rpmXp+s1xZ4/Z8AL79Ba2kCNS+mHVTtdLVqXnMzU3LjGsDrE3kfVonrYF4RvNC+lyZVMK8EvLQdCwR7wKCCl7Zh1h70PB72UbcaRfN5Ybl5u2VoZ9gOTnqAWMhSBtFfC7DJvAhe2ik1Mi+0gt5gOQ6YF9oHqzvfoi9nRmgn7T6rkEGM3S3yzCvQVYKcz21EoiDbw0tLBKzOcluZIJhXsEpYgbaDlIawCmCu9QW7xLYXtOt5QEeIrg6YVBW8AFrweZ0+c1aOn1DNS90XXgDtxxmTC4AvXGMwVlzX3/xawQvWGMgFAbxEyK7g5H/5wgV544035cyZczIwNCYdnd2JhSOvsaWA6V1DlOGS8RsFqxc27he8GsknLfD6CtBoj7ssPHnyJIM7jS5Knnml71cNYHpjz89Osw3OZ599Ih9YeRCsEmRe7UX2HT944ICGjWgyx7DRekmVtBdUCE9M88KCNCqgwUtaHmQMwYddELyMeUFbIl8wz5MuchW6sQ44o5FCvrIxZPOoMa2tU9znoIa2onZNtfdxZsRzY74yzelbEbZpTAmZMIcqnBzuW7LBpwS+qHvp9dBjBABT87KwEcXT2gJbW9ewH38SNtKc6pOgEVJaWOm1jbChMGwcHWV2UcHrgpw+c47g1U/BPnaqYOIvWCZcLkCPNT1vkAN+86tf0g6DzCPkAn4qAxhkE2HJwHt85403+T6DQ6PS2dnDLGM28ZOEqRk9y5IEfrO5ZSZX5tNIA9srqOUf5nsJUVs+rz2iUpObPxN48b7MPQH9fRlCsQtERebmZvhUVquE1jYi24gQCH4sMK8DAK/BAQMvDHrVbp7aH8pLRrRLgRZaJ+BhHSCsyDB0M9AJRDrANoAXBy0IF7K3gXb9jH2/LMzDaxCOIWTUcpx1Ahya8YF5xR72emxanpQYVhMzZbjRXaixKT6MDn0AiJtWg2csrE4FkIoNothYT0yqCl46Bk4FeQdixVFz2LP/l35eAqOBLmobu+mwH1HwYrbxgoaNJyYFYWOc82NgFcDLMrwFTaJo2HjVwOtduX7tCpkXO3tYqIzriwJwBa/vypkz5wleHdS6HLxdP41sVA2+4c5y1Ay/q836m1wBuc3qPbxrgdcekgJvb29v/3hsrNXDfn9XpfarCo8fP85kG/e68wBeyfhS3wefnYWKzM/NyK0b1+TiZ58wE3Xj2jVZWJjnogN49fb1cqAGwaurUzo7AF7auhiN7qgbpTt1wDTnkbINxlbKE7yXlHm5WP6DsBETZ2waEcVttrGxUWkGNu7Mx98IXhsOXmuctYAuGM682LPL9Bn3kqnQrJqVfn7vPhFb3bjbHttoz3YN47jIg0nVdR/lPvg/meDGuoWNa/R5gX3RKmE99B3AOOeSp0QBTPt+ac8vZawIkdukGw57By8LG2kaPTEp/TSNag1TtY/dnfr4jBjxVhL0afvNr/9TPnj/HWaXUQdZbNP2RvjqH+iT48eOsH7yjTe/z4LswWEDr1jMFQ+w5s0YEw7pg3Kv9y1PgWfM61SX6EOj+v3S92rm72BeLfDazxXa/TV1wasZzSs8DGtkG3V96Pgz1LzdvnldLn72Kec2IoREDRzAq1Assjnd2OioDA70M9uoQziscyfbNifg5SvPBPe0MJpeMJvVqPMNHVwUvLCtgpfOgSQ7NP3Kw1CCV+jltSXrmxvGdNYIBgAvGFU1c6mDMlywTztbZIrHDcAIdBZF6fs6qObBy1lOcvEAdJhmtA7mBc1LfV5ghRtbm0Go1yGsKMiO2hdAKwNexKOClIpt0t3RLmMjwzSpUrB/BYI9wGuC7Zk921jNMoDc2iKSk5AKJT6UfvPrXxC8kF1WkyqK7GEvqcjAQJ8cPXpYXn75ZXnzzR/I6bMvysDwqGYZazCg3ZhNPmxrBCK1lkELvJ4/oPyf3GNV2Ljb0yx/M6XJ85wUosBg5UELAK9bN+RzgBfbQF8heIHVQDCBzgWj5EB/v/Sgf7mNP4NlAmZTiMFZOu+jt5J2ND5qLJhQtaYQ4OngoswrNi8EkMD6gJ95k2oIGxGmATAQNu5UAvPSc6Gtd5jNRNhmjQ2defnTPbAv5xTmvNdEwqadqzj6QUlkDIackdUCr9X1NdlAS5xQHuVtsU20ZwUBJownzEspIX1eYF5jwWF/Xi4AvM7BKqGCfWhRU4UuFjbyAQVdEuB1VX79q1/IhwCv6wCvWYIawAv3ApnX8cPy0ksX5M03vy+nz7wg/WBenV2RWNfxa9UL55T5Ng4cG2m5+110+f3W0cJazGu/J3iX15F51bqw+Rui3g3iAKZlHc4YjGpbJmp+flbu3LrJsBHgBT1EwWudWgemwaC+bsCZFwqzMdUGQ0U5HDQyr5jl0xFcsYe+si4FTdQ2YkHFAmhnSil44Wgxh5HgBUHfhtQym+mCvYEXNS8I9sa8vKQHC5Pakg+8tRKllAnsDl4IZzWT6uPCFLw0xAuLgceDouh1TSCsrsrqGr7XlFUlg0RYQM1EhIY9qHskePEXsR4U4NWD8qBhbUYI5nXh1dfIvI4dU5NqLfDyS13xUp1CMYSNv/7Vz8m8bly/InOzcwQvnfEoMjAI8DoSwOsUwGto5JnAyx8Q/ywAaxIUW+D1VYDXo0ePaoJX/r3ytDz8O8RBWX9YhnnNz8rd27cYNr73DtpAA7zmyLwAHhi9fvDAWAgbAVoOQjA/4otaTjKVhwvd+sQTQFNZzHrfc3INw0dNv7uAT3Pqjk5d9mGzgXlZtlE1r03VvOirWiNAQLCny970Ng87Oa3bQlFqcJYNdZNqCuy44XUf0LzgL9OTGEDOjLMK1ArQzBrC57VuDvs1DRsVvHQGJQfomkGVYGaeLxZ0o+kiGxI6/TPNi4L9kBw/doKCPcHrzDmCVx8c9t4cMLkhwnPKWvoAwNvbyryuv/rlz8m8bty4IvOzc9IWwKsiA4P9cvzEUXkZmtcbyrz6Bocz4NXoHs8zm3pZxUbbNXof/3uT4FR3d/b6Fng1e8L3sF0B4OVPr91e1xC83A7g/ikLGxG2LRp4ffG5ghfS6PPzc/QsMdvI8qADbFYHzQsTZwAu+EJ5iVoFons8Ujw28goCvSUirUmhgVXo6mCzBQ14kG2ka9/CDp2SE1vpaEgHxgLBXo2hWPgY1+W6mDIKzTw683LgyjOveuClIGqal4v7OfDyfUbwguYFwX6VIS372EPr8m4SAC0K9dY9FSbVwM5S8CpKT2e7jIB5HT9OxoXyIPw8cvQ4u31kRt1nAEyfHGBm0AAJXlcBXj+TDz54R27duCrzcxG8sCWY14kTx+Tll18heJ06c37f4FXvXk0ZWBpS7heE9vu6HPi1wGsPoNTspkGwr8e08r/PXEzCXtQbqpUHrW0Ey7p3R5kXBnAQvOYi8+rv75NDhw5yEfX19rI8CDchSBfLgXw4hS9u78CA0AoF1VhHYFhmKUD3UOg87v2KmUDym6iBuXXAwk1nZqHjBIbOogEgHOybCCtRzFyy6TY+h7AavHDsVfpgYoUg86IlAz4vHdzhDxCe3yRs9DMcmBd9XuqwB+uC54uCfVIapBYJ9Ya5QVUF+zi7Ee+NgbM9nTCpDsnRY8fl7Llz8sqrX6dV4sjRY+xw64J9dhHblSYpxnWCJ6+D1/WX//VT+RDgdfOaLBC8ysZ8dzRsNPB6MwEvDJd9XgzKz309LarZhfGs26Xv38o2PuvZrP36ZwMv+rx8El6tN1DwWlyYk7u3b0uGec3NWthYJPMaP3SQ2gs8X5ghCMaWBxMV4BU0nI3sbGlNIWsVGWGpBcJHgrlRMxQlswmV+7IAcNGpn7E2WHdWMBYvv4FBEw57hHxuqSiIOfhN8/LFE4Dce48lhtYAXjZz0plXYMA5zct9ZDwWhrFrLBRfW12l/uUm1cC8KNJrGAk/HLQyfGvtowWp5rDv6SrJ6PAQh24gbHz1NbSoOS9HjqTgVaNZZfDIJOB1TcELzOu2gVfRwAsmY4SNZF4XLsibb/yAzKt3YIiTsRuBV72HaNPa7C52iP0srXwksttDvgVe+znDjV9TlW1sRvjk89Z9TMa9fLFmabv6vBbn5+T+3dty8bPPlHlduSxzAK/1dWkroZNqn4wfVObV29ND8EIxNvQqlgOxtlEXkHq+kuES21sEULZ9BqjZEFjVx9Q4qqCgXU0R4ii70d5fBC/zWREQrT0OB7vy24uzVfMCeHFqs9VO1gOv/KlPvWpRwLfKgIS9egcK6FP4oiZn2VD0r4fDXk2z9cDLzo21tgbb8tpGFGg7wOEYUB4UwesYw8VXv/b1muCV+TzpuEQyZDCvsjIvhI3vg3ldlYW5eYaTqjkqeB2fOCYXLrwSwKsH4NXRGXZfK0xrNnRr9t5tvCziFo322ejY7Fq3wsa9nPQmt90XeGUAyt5oN/BaQth4F8zrM9W8AF4YZrqxzkJnZ15oVtfb3SMdHQ5eOjpemZYbLL2uDi75bdncWGfI5KPFXIdJPY/e30vd+taZNQUv93tZhjEFLgAYO5cur5C9tBG8kMlU8yyLtM1A6iwuNYISOOmFyraTceNmeI2dxwBeLBsyK4ZlQ8GwvCUO2jBrM8JazCs2MAR4eVcJZaHWyd+sEgpew8q8zp4jeFHzSphXLSOCEhkDWMs2Xrt2NTAvDxvb2zrUCyc7MhjA61X6vE6dPicAr9Iu4NUIHPL3eSOwaXJdZDbbbZ+Njq8FXvs54829pi54NboJAvNyLafm+8Ww8f7dOwZef5arlxPwKgK8+jhJGeCFic3eBkfHxgO84MNSHQsAAjjA3xBGLS8tMZQK9MotBwALTGwutFFD6+mGf6xDZ0Ky00ScquPhWiq2U2NikmCHTGdxYYnhGbKjyDAqi9N+9gArZA2ZBFDXrBUzG3RZ7y93dmgFgGp0njjwl3jNi85FNPCy8iafks2wsS54eUNC7xCrLXE2k/IhP1e0SiTgxX5er5nmRfAa1A4PybWN4ZL5vALzKlGw/+V//VwF+1vXaIcpBealgv3EBMLGV8m8Tp4+Lz0DgzXBqxEoNHN7+7GmYXkzr9vLNo3CR9vX25VKpVUetJcT28S2Xyl4qcNeZGlhTu7fA3h9Ku/+xcFrRsNG1jb2y/g4ukoMMWxESxwwE+hYaCrItjds6wL9aZu/g5iMxoHQfbydDblAAl4cN08T6Y4OgyiINjdEhjAsZi3wdh0taFZmywAYwSqxgFrMDVQEWG/8EIbGsM4TBGlbZ8X27LQaBy8K85b1TOImLVBmuFsNXvisAC8Mv6jNvGqBF6wSMNFawbd1iciDFzUvMK8z5+SwMa/Ug5KVBFLwQnhfMsH+5/LhB+8SvBbn5xlOehUCmNcJCxvfeNPAq782ePk1aeIerrtJmjjZLxjWe10KjE0cawu8nuVC1nltw7CxEQNrNICjWBAO23hw7w6zjQpel1j3BvCCVQJtoA8eOqjMq7ub4IUFDnbFAbTW5cFHeME8iTl/w8Mj7HMfiqnNs6reD9e5CjI9PSWXL31J7Q0OfvrIbBRYnlWEzKTXGYpwyOv8/KLWYrIlT+xt5Z6v0GY59OHSM27NJUKiQW90E8AJXpYwSGrtvKjaQQ/XwFtAO3iBeUH3gmmVVonE3R+LsjXbyF78WxG86N1C2FhCtrEkI8NDcvToMXZQfe1r32DYePjwUentH4gnMncDaVNANwWjtlGtEr/8r5/Jhx++J7cBXgsLVZqXMq9XGDaePHVOugBe5c4qwb7ZbGGj+zPPjHy/TTKmXYFRr282qK6TeGA/r1Zh9vNFsCqHfbPZGz+MWuAVbgwKzhVZWlyQB/fuknm98+f/0UZ1s9MEL1gPEDaiDTSYV09Pt5TRuYHgpcwLYKGOcWUO6HaAli0jIyMU94Mu5k3s4jBq7mfqyRO5ePFzmZuZkR5M5Ea3VG+hE2bb2LALn/0YsqjOvDA9SMGLPWBM5OdADhPU+bkDeEXTroOV3thxkjSZgcKDQBUAACAASURBVPXYSpNhCj7xQmM76nDWdDCGjTo1m9lGq2lk6OsdJXwAB2sbt7WrhJlnK5gRQPAqy8jwoBw5cpTg9bWvfzOCV5/7vOKx6Gdwq4SCF7tKtIF5QfP6mfztw3fl9u0bNZnXxKSCF3xeBK8+ZV7NCPX1MpL5JVEL0Py1LfB6vgDyz9wbTaq1bpxmnmixttHCteRJpDqDtsQBeD28f4+a17t/+R+5cvlLmZkGeK0xewef14GDBwy8VPPCMbGbakmZjs8bxMIGWKEeDsBnQZne/NS5VIdSTUpZzsbaGjtbIHREDyu023FDftq4z4sF/ILQolCpEGQXOPosal6uo2RqJZOnsC/x+IRPOkwkV9zBX2madUG1T4UfDtg+JARAxQSCa15rqwZeaU8zTAJXr5f6vFTzYlcJ+sqU/mm2sSwjQ0Ny+PARWiW+/s3XOfpsHMyrrz+0xMnfpN6OWZsROngp8/rbh+/JHYBXjnkhbJyYOG7NCL/PFtAOXrUWQTPsq9Z9WotVNQKvegyqHkPLh43V5ydtWyCtsPErQLngsN/XvlPK7MJu6rDnGsFcvwV5+OCefPn55/LOn/8kl3PgpZ1UD3CSck9v1LxSq4SubWMzLIT2SdDKxgK7MfAC8AH01N/KxlnkWOzZxSaBuoDVQ6Ug4WwqBS/sm4L94lIIG6kDWTxYC7z8tmVgFVqq6F6ZfYoFQTwenWyoLCYUZCdmVU8esMwHQ2dTqwTKgzbRVcJtEKp5KXAlJlXOb0zBCxOWitLb3SEjQ4MyPn6EjOsbr7/OCdb4t4KXPh7qgZeeM/RNM83rP38mf/vgXbl756YsLSxI0TQvWCXQ8mhy4ri8dOEV+c4b/yITp85Jd+9ARrBvAALhHIZrlAvb6oFQPfDa132fvKjeQz4HvC3wetYTXeP1hYcPH9bKhGc2zV/4WjdOeBJFymH9rMTA6z7HYRG8LoF5TVEIR2dSbUY4xjbQQbBvU+YFAHOPVBi5lYSQeiyJy99MoWwDbYZWT+trWKcCvRdCa+GxZh/ZgytM94kdrNCQcBFZzc0tM6cqE8R5STUvB1Ff7AwLubgcAnwSNNUiXfT0ncU+Xl6Qzd77XtNphlOaVI15aWG29vSC/8vBi3WQ5vHa8ulBLA/SsFGjRu0tBubV212m1jg+fphhI5hXAK/evqrC7HRR2plTtttelqvQvP7jJ/L3D96T+wCvxQVpQ0scZlYrMkzwOkHw+uYbP5CJU2elu6dPSjQlVwNkM2zMt/GEy15e02g9NYo+Gr3eH1YiLebVzLna6zZNgVdgDDVusDx9jo02tc84XkLm9fA+w0YHr2mEjWvrHMARwGtwUHp7ETbiho+F1D5lOjAaSksOQgoVznJc0/Ee9inwUjvaQV8v7eNF4ZqN9nQH0RTgvd71dMJbhaGzEbxsS4a2xWAiTRmgEoJsP3qb9Bg6iwJcdQRbFrx4LKCG5rRX5qWdXVPwCoXZm9pWxwffKvPaZs99nZht4EV9zXqKMWwsSk93B2tKGTaeNfA6ey5hXlmrRB68mGtlH+iyXLl6WX71i5/KPz58Tx7cVfAqsJ8XHiQGXicAXq/JN9/8vpxw8KLG+WzgtduNv9u+G4WFe11QdZhji3k964ncC/PKX9RG7CvDvFg2pO+GW78WeEHzQvgDARzgNXZgjIvIwcvtBNC3dISZcSzrmqCAinWT7UCKhY5l4OCVfzKn4EV/lnViYIMdOvj1FdH2ICxjWlrC0FkwLzOm8v1VX8NXmB4U1mDaZcPnOcawUc9N7CTh4OsF6c422d7Gdasa4AUAY9iYBy8I/Bg26yE2y4Py4NUuPd0lMi9kFynYfwOCfQJelmSoyWjAy1DcDjuKMa9f/YeC18N7txg2FjAqLgGvkxMTnMr9zTd/IMdPgnn1amvtHHjlhfVm7v10H/XuX99Ps6yq0XZNgm4r29jMBdzjNntiXrvtuypsNKVEBftFeQTmdfEz+cv//Ekuf/mFzMxMM2yMbaA1bOwD8+rQbCMWcB68XBMyO1doMazMQ0XrYAJNF4S59GFNoE5jzAvaGeUrdkUFeCmPU/1J6yQh1C+tqMOeNY0qmGm45ANBEstDzfNk5VTesysF1TAH0ZgWi50NFAN4eT+vJGyEx83By0NUZZc6IbwKvAjUsdSqXNbyIIAXso1gXgSvcwZevf11u0rw+JFpRKEowavEsNGZ1yOA1+KiCNtAR+aVgteJk2el6zmClz7Q0odG/VbPjUCpWZBrgdceEec5br6rYN/sBU6PRyf5KfOyBKAsLwG8HsjFzwFeb8slgNf0lPm8SmwDPTo2KkNDA+wqgU6qzDYWNayi+O5ivYWLLnzz5rEQjcMndtDaxhzsuSQCtCAYNfGlDQ5RB2i2BB8YUoxMzjN8OvoM04N2QkE2fFJkFDnm5cCnJyFqXJnm8bryY/8u46iKB9E0q//2yUHa1iZkG622EezVNS8HMC3KzoWNnB7kA2l1USt4lWV4eFAOj4N5nZOvfQOaV8K8PKyucdNR83LmVSrLlSuX5Zc//wmZ1+P7t2VpaVGkoOCF0z08OCgnJ07Iiy+/Kt/87g/kxMkzqnk1ETY2KYzXBa96a6ZR2NgInJpcI6xtHB8fBwNrfT2nM9Aw29jkxQmHkwGvkG1clMePHpJ5/flPEbzAGmCVwACOMYCXaV4AL9e8YChVwVdBKr3ZyL4UB4wIKHilzCX8OWFS+J22pFF3vOr4Fm4CvFRBD94qHcKxwUygdpNoIyPRMFO7SjhLU/CK7lQvA9oNvFLmRd0sxyDYGcJ0K882ukkVLXHYCDEZ/caWQGRe+KmF2QrE9cBrSA6PHyF4UbCHVWL8iPT0mWBfJ6VTC7z+82f/j3z0wXvy+OFdPrQieBVUsD9xXF688Kq8/t0fqubVrWFjyppq3dt7Aa/8ts+ieT0reKkOqgM4WuD1nFDLdtMwbNyr9kDBPngYmS/jTfz48UP58uLn8uc/adg4Pf2UIY93Uj1A5oVsYzfDRm2HkzAvY1j1npR8W4KItcjxHmD2QdPeXuEUkpmp7cFBQzWtaFjVqdnaURW6ErtSWMiJDUMnVgBISNsrW8K54xzIGk5sX6yeEfW6Rx0ikoQ/NrNR50iaVQLlQXDYr6yEwuyqsDEwryx4sVmF7Z/My6wSEOyheX3j9W8RvA4eHJeevn5TLWvfdApe29rGttQhl69ckv/46b8TvJ48uicrS0sELx3QAebVLyeOH6Ng/+3v/UhOwOfV3UO/Xj3Ny9+5WfDKb99Iq33W5ZQ/7jrH2QKvZz3RtZh/I6vEXsAr/4BGq5oIXo/ky5R5TcEq4eDVq1YJMi8HLy2+puZls//yx191o1hLGxonQxeHRL9K+8u7EO2ufNPKFLxiw0L1Vm3R4wVwSplXWr5DwR4+BHutTueOQ2zTY/X9O3Oj8K9KW+hdr9pbzEJSeDfwgk0CtY346V0lnP3xp2UbtTTIGaR2lKgGr2hSPXf+hQBeBwBevX0a+yc+r8zDA6wC4IVjBXhdviT/8ZN/Z9g49eieLC8beNHEKjI0MGDg9ap8+3v/SqtEZ1ePDvKtI9j7Oah379djRvmHXJMgs+cl1uR+W+C15zPb+AXPzLzSRZmCV7zlkW1clCePk7Dxi4usNwzg1QuflzMvFeyxeHUIh2Yb1cpga8lDvTBdOgkbTZB3/5T29FLh3c2e2rzQ+n9ZRQ/DRs9eJs0OtSxHawMBLgG8rHjSWRVrGy3k8z7yDl5qyTBrR5glqWdLj9OmRVsjxRDWBvDSts5sS039LQte2uLZDKjGIhE6eiscDpxF2FhTsI/lQefOv0jwQjPCAwcO1QSvzC1l4EUmWirLpV3BS8PGCTIvhI1gXmely8DL99soTNsriO22fUgyJQ0jGy+ZfW3RAq99nbbdX/TcwCvcCOYgZ1hknvgVgNeTR9S8/uftP8qlKvAyzcusEq55eWE2wcuK/fKMJA2XCE4EL2HHCXxRpEfdn7XUQbaRVgrTruirZ42hC/mqZQXxOzQl1DmNYaBHwkiwLQRyb3zo2pwmHdSE6llS/7efr9Ac0cJDH9zB90kG4gIYOT1oF/DybrHeiNHLgrSLamqV0M+I0iu2xBnRbKMyr2/L6bPnhMyrp5p5ZcFrh4I9/SWlMpnXL/7ff5OPwLwe3yfzqhSK2qywrSAjQwAvOOxfU83r5BnObMRcgHrgVU8mqHVb7xf4TJf6CpZX2GULvL6Cs9sQvJp5zwBc2TvbvF4VWVlekqmnjwlef/rjf8uXX1xkbSMGSEDzQg8vCPaDSbbR9S4K9t7FIWktExlfFMu9eFkZjS5+BzT22zIQU/BywR4ZR2TiFNTSGZHhte5MN42LTMPBK8xL1DIl6meMdVS34v6s8yuPy8AsgBc+m3nDPPQLIJmCl5lUA3ihttHCRjIva/HjYaOGjtpRYnfwcuYFzesF+SY0r3Pn5cDBw8q8zLpbKzwiX2TYqCbVNGyczoAXwkYwL802Ary+9b0fyvHJM6xRRdKmWeCpF6Y1+/pGDK+ettbMOtgFUFvgtd8TuMvrngt4ca16TWNSHqTViACvZZmeekLwevu//2DgZWFjW5H1jKOYmG0+LzQNLLINtPaKp35ViYZOZ0ae2dPJ07HrAo6F5T/Boa5/Y/sZ66qAfdBcyRmNOoIMIINOC/kMIi0YPIkq0AfR3rKSccBH7CqB04FjQNgLoHPzrPe+j8xLA2wNIt2nphN59HOqVoVvmGQdvEJLnI2N2MM+yTii/FoNqo3BSx32h8m8vvmtb7Mw+8Chw2ReXsRd8x6CTcKZVzvCxi+peYF5TT95wIcWmBfLoCjYA7wm5OVXDLxOnpFyR1Jg34TLPgWpvI641/XRpF61191Wbd/KNj7zKay5gwBe+33i5AV9r+RTsV4X8+qKg9fn8vZ//16+uPi5zMKkuromBQOvsbERGRwclL4+9XllrBLGvNREmq0FdLYSuy4ow4LPLP1bnKuoNYyEIgMvhn1b6g9DKJUHr1CcbL4uhJxpL3xlaDpKzYuVtG5bs40Z8LLCca2jVABVFmcPAHXM6v5D2KsWB8186gCOtBlhLebFz2Tj23ZjXt2dMKlG8Hr9298hA4PmBQ9WQ/ASaIVtUvGw8Sf/Jh9/+NcMeIk4eA0oeL0K8PqRHD95Rjo6uqxHWu3yoL0yqmaXSSOhvxFD8783Wje8xi2rRLOXZU/bEbzyFyD/72ZvoFiCrFOFMuA1/ZTZxj/+wcCLYSPASydmq89rgODFHvZt7rCPYaOCl2YDo69JS3mgOWGuoS5kE69dpDdWxgGv3q/L6yEt28i5jQLwiszLdS+eUWNcABVt/5wM8jA9KgteWniNsJFmWNPiWGhu2UU69d12kYKX+9Dc/mHzGF2wT9tAA8y0n1cU7HXIRsK8wlARLw9yzasoAC+cdxRmn3/hRfnWd94geI0RvHrrdpXQu6wibanmdemS/ALg9TcHr2VjXhhTAuYF8DqhzOtf/lXDRoCXteaud+fWuv/2ooXtEs7Fh0adN29077fAa09481w3Ljx48EAlmjqtRXZLYdd6+nhhttY2IpVekRUwrwS84PfS8qA1LnCA1+josDIvOOw7U+YFq4S63u0pFm44got3XqARMwternG5M50AwkEecYgtrAMOUqp5Rdd8+D27R7SHkWdsQJjYN1wbU1HeAkAyKy1vArFiIgFWCwM/72phvXnCMcSC81QL03yFt8SBPYLTgzCzcWPDBsrms42xJhKgV1uwL0pXRztb1Rw6NE7w+s4b32X4ODZ20MArW5id3n1pVwmUB7nmpeD1kIw7ho0VWiVgUnXwOjGpYSPAq1mms1fNqxmQqwVAjUCr2VXYYl7Nnqm9b1e4b+AVHeD+TPVgKUvnMxeV9cax6Li67ZOCF8PG6acMF//oYeP0tKyurUbwGgF4eXkQmFcsD3KXuh+J60MujKtmhQW6Rfbl4rWPMfNwy+saoXupdWCHWhbNpebLco0tBWaaLG3cGRaagper7Mb8TDD3BwE1L9o9dOAH++zzdyiVsYG1ViKghnzvQOHlQV6KrnCo4GUlQhY6Arjw7Z/F90GNzNvieFcJb3vNch99GIAVErwG0Ib7EMHrjTe/p+B14CDd7/T786PWCuvwVy3MlqIJ9j/9N/nob+/LjIGXAKytrxp9XifUpPqd7/0rs40YewbBvh54NQM+uwFfo9fvxpyeF4B5S5yWw37vALXbKwr3HtyvU/wRX6a3rVcXGri5bsRBibZtaAua7rIiq6vLrGX84ovP5Q+/17BxZmaKI+tx4/d098iog1cPNK8OZqe8n5cWQOt7YFHyaHxBsQ+89niPzEuHyXJRc2isjgxLwYsamDM3M69inz6PMWWjCl5IHqALqzIwNaOq4cw9WN7QUEEkAS8pUDhnIsEmGukTWdmps8c0TNWaSQ+PYfW1CdgcIKvaF3vXO1gH8FMw1vpG/Wbjxq049syvF1hmR7ldBgBeBw4SvL77vX+R8y+AeR2Q7u4eAy/NzEZATx5whW1t8FhUk+ovfqbgNf30oaytLMNcEmob8XA6ekKtEm/C52WCPScy2QVOf2bC9hp38XMEl+SzxXv3Wfafey1b4rTA658AXg5d6bM31O9V2+qTI9Qwam11hWCFPvJ/+P3v+BOCPcALC7Szs5Mh40B/n/T39EpXZ6eU6K4HYChTobXBwcsKr/UX2khQp0LrYsaUIYZy1MA2A3gxo8gMpAIbGVcwpKo/jODFhZq9iXVKdruZZiPzImnjZCMApnZjjeGmal6A/RS80vBX3ye2cNZ9aNG3A6hrWAQlAlHMrIYpSNa7XlmagRezsNnyIN2pXiKc246OdobqmAdw/vwL8r3vf19efPElOXTokPT29IJXsYQq9j9z3st0AnKayjDbOuTK5Uvy85/9m/zj7+/LzNNHBK+2Cs4nwK0gA4MDcoSdVF+T7373RzIxeUbayzFsTBd8mghqxJ6aXRLNgFEzeu8+joctcVrg1eyVam67wv37993kkCxXhauU4SQjU21RKetwjSa+na0MYxXYDW5iaFzoKvH7379FBjY7M8vaPE6hLrZLd1cXu6gO9PVzxiL62JdLJWbrEHq1WxZQYy+bnK3rh+DlVgmdpKMZR4LX5iYZysbGOn9PYLGZjfx8yURqOu8pxmtjZv+guOkVvIoMcaKxVM8RzaDWzdQ5idY2KhgSYy1RkAUubZMdwz2tAlBMjeBF+5gZXfFeHg5zlJm3fwYAGuMjeDFstFbQVtTt+3YWTfAql6Srq5OJEvTx+sEPfyivvPKqHDt2jCPpEK4qvGpWNHb34KeSSgFZWow+65ArlxS8PgJ4TSl4FQ28cE4HhgblGMHrVXnzu/9q4IUBw6p5NcoA1vp7Ptu9223fDHg1s2z2Cl7INrbAq5kzu7dtCF76MI5tj+MuYqio+aIUotyQmUzMSTdIQkgyr+mpCF6Y5DM7Kysrq2QkWJkIx7CI+hPwos3AhW+AlxVNM4wDo/EmhRlbhLIuN57uGCPb3FJtiBOjWTKk4AQgIlsBsNkwCZWiPFuqIWoIHRPw4mJgQ0Pt+eWNBOkvgwfKHPYKcBo25sGLAGCPj2i5wHsn5zuEzM6iYskT0IUJCOtm4Rqeh4zUA42ZIrz2vIweGwbytuuDolyWo8eOyde//g158aWX5PTp03Lg4EGW75QwEMWzq2mdI88YmBdMqB1y+dJl+Tk0r3+8L7MAr9UVKVYsu9pWoAn5KMDrldfkzTd/JCcmTkt7GZpXFOybuX0bgZzvo9529QCvGXBrhpnV+Aw0qR47dqzVEqeZC9zkNhG8cvwrq3DFSsUs0MXsWvX76d8AAmBYDBs/+0x+97u3qHnNz80xY7ZpgjIWIUaeobeXh41gGCsYKru5ZZOB1BcF4EIxL2sfyYhUk9K+9dlupcwnkJkpG/NBFw5eWJSqW8VuFJRfzC1PENNUZywU50L28h0FJhZusx2PhmU0pTLpoJaKDHi5CG795p29hiyoDZwlz9EPZLqYJibC8FgT5qPY7+J+Rdvh0Cri4KWsjhTOWA7Bq9Qe5gSg0mF07IBMTE7KhQsX5OzZc3JiclJGhkdYwkOgT7LSFZvdqEkIMK/L8jMHr+nHsr6yIkVqXmCuYF4DgXm98eYP5fiJfy548VIln2c3Zpe/vxtZJDLPcfN5tcCrSVRqcrPCvXv3grgTL4jno1Km5QAWGRpeGBZ31Rs6czHNy5jXW2+9xdY48/MArzWCF02UW1tkXwAvOuzbirK5scGRY7AGkFlYmNdmBduuiXloqY0LoxfMWzuTV5oeZdgSFrB7rgAg+IRqjlXe4yBGglXQkLIUmJeFdTtmYTAHfwB3a4njPerzzEtZm9ZEEuSTThaqJ1pFQQa81AwbwCsZROK2Ec9MehdVZXMGeowBo+2En4e+Nq3lxIMB7WlGx8bkzJkzcubsWTlz5qwcOXpUhoeGpbe3Tzo6O0MG1ZupoXYR4AXB/mdoifOP92UO4LW6quBl53RwWMPGF1/G9KAfyvGJU8q8LGxsdM82w4wa7cOBOxNFePKphsO/0Xs2k610k2oLvJq5Os1vU7h7925Upt1YWuP1PnYspszNFW5P39pvaYL9yorMzswwbHzrt7+RL764KAsGXrFP1ZYOoDXwwsKCjrS4uMxe9/RsMTyyDqWWgXT/F0uIXJMBWQmL1MK+MCTW5zragA/6rvS1KGHRcWttUqbfK80I7liPMXfXowmhsiy3MFQJ9lZOxLAxGa3moaMypuzINXXqG8hYw0OABMNBMC2Al+lnaQPCoJtZHWUYexaMutomm6ePCAs2pODl/cv4vgWI+B3S199PEX98fFwmJibZ62tiYoJlRPibmoWV6bUBotrUKvHTn/67fAzwmnkiGwAvdFKtAV7f/s4P5NgJgBdKwZoLG3cDkvzfmgEVv2cbaVi7vW+j97Fr3Qobm8ekprc08FJVllqQt5AJ03nUk0RTZlhMMYzU9ZukHDPZxwhec7MAr8/lrd/+loI9wkaYLMM4+s3IvLB4wFjQRwvgBea1XYmju9Qs4QXQNULXNGdgDAo8iX4j6GZ0y/tgWrVk0FeGrFmxIB0lJBDKUqJHS9VAMrNgpfBsIzKdABR8A1wVeNIUfzquTbvo6KJ3pqU3v1ooCHIBvGIb6ZgR9SJ0E+cNmPT9XLcshHmNHjJ6KyC7pFYwr5pXu4GXa4E+qRvnp6OjkwOBx9Go8OxZOXX6tExOTsrBgwelv79furu7qZW1t5cp2F+65MzrA5mbVfBqL7Srr61NZHBYw0YwLwWvk9JeioJ9M3ftfkK7Ruyp0fvmX59qZk0CH60SLebV6Ezv7e+FO3fuqApS0AVIuwEydpub3BNq/cCIIKqy9xTDGNN7zDypin8EEw0n7auyw+4HmFh98fOL8ru3fisXL16U+blZ/p6TnW2YKvbfjU6qFppsbm4reG2sm+kyyahZ3aSyFGVX6XFkNTsLA70Hl3nEtDGEsisFN5FSUaS7s0MGBvqkq7Os42AJSugYal0hfPAGtS200/HjMvAKWpSeAz8XuOk16RBNJw5eEczMj2UArO2q0fnCgCu8V+ymAQB1CKduxnOqWheL1pldTQba2txKZFC9i0YAXUcvE/Rx7bu6u6R/YJANI48ePUoAgx529NhRGR4elt6ePmkvdsrlS5fkJwwbP5B5gNcamFdJipyyJDIwPCDHJ44peL3xAzl+4pQUAV7WvqjZW3evYJRuvxeGVivE3OfrmW1sgVezV7i57Qq3b99GYwUu4I31NY5ox+AEtPAFqCAbVSqVpNReJoAFy4AVJ8NB7YMovO4w1CBaNnB9HeA1J1+Aeb31FhkYwAsOeyy6AF7FIhcKnviwJMCzpcwLLZh3CHRuB0hFao3fqLJbNs3QjJjqFtt4Qhw6iA+WFUUlAMJGgFdvT6eMDA9Jd1cHHeTa2cF742uWk74nM8iyLMhb47gVIwycNQDjlO5q8Er9ZC7Y608bamsDPrRHl/6egJk0WHQ7gz5DdDt0UNWw0powItNomUlcbPVewfphPflTxmjF4X7GPNMKQX9kZJg2CvS7B4gdPXKEpUQD/SNy+/Zt+cUvfiqffvI3mZ+bkg3MKLABHASvIYDXUdO8fiDHjht4mZ2kuVs2ns/89vVY0H7Bqx7javZ9k+0YNk5OTrayjXu5yA22Ldy6daNCRlAoyOLCvNy9e4eTfqafPmGqW5/O7eq5sm+ECjCWAmTKZXx3UCfB7/FNsGM2UE2dmxvrMj83zywjwkaA1xyY1/pq6LigMxGL0tXZxQnKWFToXrq0bOCFrGQAL6UlJF3WJCItU1JQ0k/u4JWehwhnFQrxJGCsOwR4FaSvp1PGRoakp6vTwmhYLGClUMuEhn6WAaT9wMK2ZBCHMkLLVCbzGWObaR5dxgwbdCsHmTAoRJmXgpplTz1kJMurxbycwVlLHWpllvTg5/CWQ+puz4a7Zu6yh5o/nMDSMCyjp6dbBjFl+9AhmZg4IadOnpYzZ1+Uudk5+e1bv5Ivv/hUFudnZGN9XdoMvIDBA0P9cuzEUXnxpQvyLYSNx08q80rAay+sqh4LahZ0Gq2jZvezW+ho+2iBV6OTvY+/F27euk7mVSwUZG5mRq5duyp3bt+UR/fvkYH5E1qtCWoWBVh1dnVKp4FXB8ELwKUARuAyAINHaGdrS5aXluX69Wvy7jt/katXrmi2EcwLrV4wLGJri6CAfTItX2wjeGHQhHqobBHaQvXCZp9DGHQm137AiphlTDxsQY+LQaWm+7Pg1d/bJQcBXt0RvGC1UD1bS2UsWWi+MV3sGq6p0z7e0G7diNnDVDNx5lUdNiqbDKPV0vIf6myqATpGuk/P2Zm36HEWR6HfQNY1N4Tp3tEhr9XF49Lj95kA7oXDwwVlRUcOQ9A/KefOvkS7yD/+8aHcuXNDVpYXZGtjw8ALSQ4FdjLggwAAIABJREFUr6PHHby+b+ClHrLA8nJlQvUE8WZBbjfW5e/ZpG5VdYyNXu/v7dnGFvPaB0Lt8hIFL2ogFYGofvPGdbl7+6Y8vHdPlhbn+VItktYsGz097rOyUhraDYJFwTxQEL8JdNCNhBra9NRTuXb9ujx6+JAsjwMkMNxiY5M3PhYrvF5cUMg2bm3RToG/RVFaFxMyVBqmatbPQ67Qq95LaTy8MqLj+bZM6KgcjWFjuVgQgtfoMMGLYSPd+mYy9aLsMGEITCjWJ1aDl7Jade0rw3FWmGbm04yfiucKXr4AwDqDtsVhHFqb6RKVfgIfvqFZyZTJRTBTf70CEq4lzrXaNvw8GmcN9aRWP25ZQ/Wt4Xe4vtAF+/sHZHRknNdiZvapLC3Ny+b6CkGcmhe1UpGBQQWvF166IN/+joJXG7qo7gG8mgGj/P2egEjNpfBVg5cXZrfA6zmD142b18i8MMEQovqtmzfk3u1b8uDeHQIMuwYkfbT0v7VUhjdxyLDZ4tHJXepWLxYZbnLAK7pL0Gk/IwuLC7LGsV0bssHJPBhwoaU7LIsxgRrZRrZ9Qb8qhj3ah10B1fppBT+paULeedRCONYChrq/6DDX04hPZ0bFHXRf3ZFSm0hfd6ccGBmWXoAXuxpqnSQWt3eUUD+VT+lOwctnKNo7WGbRC62hVRGWkmYNDmLOkgKLNOaFf1N0NwtFpj21fQ7FX21AqNUFpo15by9z+Dt2ckI4NS99UDiF0/FtWtoU2ZAlNPiA8onhHvJuS3uxJB0dfXygVApbUtlB19oNyonFNoAX3kOUqQXw+hc5CvAqArxiNUEeaPLMqxEQNQKuvQjuzYaNedZY4xgo2LfA6zmD1/UbV4x5CUX0O7duyF2C121ZnJ8z8NJF634oBy8yChOdeCtDKLbwDstZdRV1cONGAACsra+RhXERM9QCc1JNhyUt6JhAQNsguGFeIqwS+r0hG+voX4WQCUCmNY264OzLsg/OsPBbnYrtlgfPSiKshK1APViV7U3UCElRtqWns0PGhjVsBBsjeHHxg6FaRwkDTQ3dDDBSET2hRN4VlseS/N4TJc50QumSsSD2smf5krZz1s+pbavDxKAgTzEvGrOSLuwHrcxLo3yauYFXCbWaNrvSjt/ZtptQlZl7+GiWGWsAC/jX2ZNWQtQG4EMrJMgAKNhWZz7OQT/A69gROf/iy/LtbwO8JquYVz3waQRK9UCuCWDZdUXthenVC2U9bDxz5kxLsH+O+FW4du1yyDYuzM0SuPB9/+4tWZyfrQIveqUsdAR40bluiwqgsraxHlmUgRdLeKwpn48Yo97CsFOf/AA6MAoOeF3f0P1YyxefEu3gBSaGxQtWtrAIB/6G++81BDFBXW0QmhWk3cGykZ6bZI8sACetBJtSQZ3lzpZ0dWCW4SAFe7TmgTXWNS/tOKErFx/bGVE6pSjt8qohlmpGrEcwpqq8D+FkvJrBa2Vho7NcHP/WDsabKVLRgIreZe4JMwuIZxpd9/J/x8xkZJ4wuzAZg5mJDBu9HtSZrYesysIIXiHc1DBYAU3PZqWi50QrHJTTsqURmVcEr8NHj8g5dGz99pty5NikFNs77Jqld3VC+/ie1Xd8swxtV/Cyz7QbYO4CSHWXYY3X0OfVAq/niFy4665evcIVgRtxYV7B694d/V5cAHj5zWvDJ8zoqa5oNUS6HgUwmZ+fJ6hgAWnYiO4QZSl3wMiowiwLedvbpYTsVRGDWWEe1QJp7QKxJZvWAcKF7DgJJzYbnJ2bk9u37wp+agM+9aApeBk1gNPeVW1wLSsDclABcodFbx1HO8tlGRyECbOTixHnZwvgRvsCl71qbeZmV+CyVtQc8uGalS541byspY/ZFwheluX11Rl1u+jJ8pmVymjj7EkyQWOvPKnp53BLhYXLfnw01KrD13RDKw9KfWTu7ic4qU6nDFFLxtQGY38Lrdx8G/+blo1pP7Y4RKV/YEA4mfv8eU4pOnLshBTbu6SA0DGDUN7TQwE/y1Dj8fvnSJdEql/VCvsSjk7t0d4hs6qaZVvNAhuYVwu8ni9w8dpfvnyZYSNuToSJ9+4qcN0FeIF5oabPTI1B5AVjgr4hBdYmsqVNdzdBYGlpSR3xNgdRXe1x8rXqWup3aoMYvrVOVzuyl9jWW9poOQ26faqg7BqT1whiIU9NTculS1fkydNp1cQIww5g1r7FyoTYLt5EeUhw3s2U04O837tNpIZOhw4IBC/2EUO/LmQ8cS7cKmG96ZPZkNrNVTs+hCe+DeJw8MowL2NlvghCZtBCb2dn9MIReKwDrIFsCpL42OzxYNYJF/M1NLeayATscHbw2fAA0bGYHnJGcOB1SsBDtVEDMDP4KgtVDU9b8jvoadWAghdArI3C/qHDh2Vy8qS88OILcvjIcekdGJVyZ7eFnlZylslo7A3A6oFXOMeplmfsN8P5ctnOekuuFnDV0+O8JU6LeT1fACtcunRJmZdUZHFhTu7fvUMAQ8ZxYWGOWUjt6Rk1D+pY7e0EC2QLe/v7WPc2NDSkk3d2KppBZLvidepX6AwBYEJXU2TugEZrq8uyODvFEAOvLZVLBD7XcxTkfKK0GTSTqdJPnwK8rsqTJ1MhfAtal/e9t9bLJZTCtBelbIzPR5LpVOkdHt86Qta1NWbRhoYGpKeni7V/UJ5x7FgY0LwK+PbQMYCXJRS21CoRspkGXm550MWlAF4V0rg2594t0/IUgNKmgt6TXjOgnsEMAGTMy0hUGO2mZtpoLcsXZqs2GG8wZ15WGx7CNz7MWPcZGa6zI7Bo/jcfUtpq2jt+oKTo0Pi4HDh4QEZHx2T88DE5NnlWhobHkg62BmBa/mDv2VzomAehmuc4ZEoMpO3zNivO77bdbuAFk+oLL7zQ0ryeI34Vvvjii8C8lgBe9wBetwleADOAl95GOoeQNYHWlE/Ba1P6DLxGRkbp98JNzdBvU/WrzU18a1fTdLrP0sK8PH5wj5mp4eERhpY+UEKLnG2ydeIcj/WDQub15aVrAhDz7WlJSLOjHECrI8jUZIlqATXP4r5FpnNjQ+0aOFbYNwBYw8OD0tOL2j2ExxDINyzbiIEgyro87lCNyaZym88rA17B3KohaK1wR9sfWghOGdH0KXUx1AYvm9LtCYsg2AfwgglXkwRIhGhLHLV2eMsenAcd9WaesXiE2etOlmjAa3WiPNdJ1tc7pmqkDeal5VTOvtDcEL3y8aDq6u6WQ+NH5ewLr8jYwXEtQaOsYDTOQmGex13YkP7JWHYmQxptJpnz/QzgVQ+46oWZye8ZNrbA6zkiF676xYsXA/OCr+v+vbtyH+B1B+A1a0KtahjUPHwYRXuJC2Nze5tg5kW6XiLEQaNJ62QsEo79Cg51kcX5ebl/55asr61IX18fgYVZtWDAtOZ9Bl6pkRLLaGpqhuA19XSGCx8gBfam9Zj2fqFXfDRbEnzbigyx1gham7JJ1rVB4yxeD/Dq6+uRjg7oMcq88AUBGswrmrWix8xnR7IRIf4Xjerq8/LCdmOx3GHy5A/gZZUDit7RyR80LwNIhpEGOnpbmGUjZD/dlW9ZWSYm1LPGjC9qV+HDK7RprzPPZFCA92PTAb44tzz+xEYRHxKq53nfrgheOjHcrzvAa3z8EN35qNA4MH5Ezpy/IGMHxuncdx2Vi96YM7NJ6fmy+9+Jq6lyyfbGqHKvq8eK8uy3GWbV7GtS8IJVogVezxm8PvvsM802SoWm1If3E/Can7PMka7CDPMqArwK7PYQsmu2gAhcbWA68P/AcZ8tG3KP2MrSojx59EDW11Z5M5MNBe3FW8Ok3qxopMR2MzOzcvXabZmZmdMQxdoaA3yK7Talh+ZQt0o45qguhnBxFXYMgNc6QEwtGWjQNzyCMWw9HMOGfTvzKhZLzJBGhhABAgDAXvUQ9pPr5E0FHbwUBCw8stAw1b3IoLT3T0bo17rGKNxTiLeKg/D6APRJhwtrSEiB3+0omDrEHl5oMKj1pWmLHX4+gpk+QFCBwTAy+NO0ftRLpVJm7veTTk+K4IUOFRixhnkFHbCjHDosp8+l4IWHQtK9JLAuf1MHpvgzgJeFmHwWGPDlGdtuANYEewqhfr1tU5DNbcPyoAsXLrTCxueIX4VPP/3UwGvHwOs+PV6qeaXMK2bHODEa2UYbRx9Nlf5YjFReL2IM5cCuQsnL1iZ1L7RgZvhi+lZa5OxFzyE1ZG56LML5+QW5e++hLC4tWWYLviK0urHwzNL4TnAozjNDqGCG8qM1Ay/4x3Qizwb7uo8Y88L0biQu0RgRn7O9CN8SkghRi+PnN1bDPvl4A19ALgrnfVLGDNz3FcJMb+esqzCcqzxwBRuECedhDqTTuRQUzbCrvjFokrCkwCC8KeuYrrSp5Vke6gPE1LtF8SpkRVWsN4OtC/ZOgezhRk8fNXxlbJhQlGpeYF4YxIHKi7GDh+XUuQsyCuaVho2hskBBy5lYZDwesWtCIWpjCS2roSnWAq9mQsFaoJTfVwPwY9jYAq/niFy46p988gkn+SGjtry0II8ePKC7/s7tG7ROULB3j4/R94KFg7xgZv60dg7h6BgC7cTBE94lwTUWXWPaaoaG1vBkt7bHqXvdMpS+cweLxcUlefj4CesfwboCOyB7UzFbn77qpIeVAgZ9fofhFC5+7xCg1tfXuC+0xOntQYcLhInV4OWDZ71yMoAXy4hsAlBYbVbfaEyFni8/d6HeUAFXQUnB1cN0Hn/CuvxhQeeag1cAbQ3tcD3ImNR0RVYFQILehy+2xabXq0RBAIwRFhec05VlVD+sUydzO4GyLoCXCvHKIrEnM6qRxWkG0x8e+JjeohsMjL3BAF4DA5QIRg4cklNnL/Cnd6h1RuueMj+ADIA5gJrW5XaOTHjpGYSAZ9nwsx4La/b39cCrFhh6trEFXs8ZvD7++OMMeD159JDgdfvWDVmYm9GWyAl48QZBSAgGhUes9YUP/QiTeElBJhkFBn+X9ZrXxaveKNd6PKPpAjXBJ2PMSXqOV4S2jEdPHssSptR4yxnTZTiYQg+WixPOja2dimyyz5VaKsD0SmXVx7Co2bl1fp4LGzV7nR0lKXe089kORqbMC8wRInecNahA7f3QtOYwfqmQ5CGjVym4L8s/oxOFtPVNBC+AjwJQpnuqTn7j+tbmihra6YPBtCqyWTXpIsRjSG2ssRfWhfGj0tPXz5csLi3Ko4eP5OHDh/LgwQNZXFi0ki3fv2uf0fvHzKt5zAhuRQM1vr8L9prpRbbxMMGrn/8eHj0kk2df4k9l5Fq9oGCU7XumIaozagsNaeXQ3nIKXJGlBaG/jvblQLcbG8sDUb3XNGJvbW1tDBu/9rWvtcLG54hfhY8++sjaqG7LyvKiPH38iOB16+Z1ZV7Wzz2dHaS+LYRPfKSbwz45KpMo3Lfk7Axg51N/NCGFWjwte3F/ji88dZvrPtObQ8MsPeTl5WV59PSxLBt40fVNrcZBUxlWoa2drVdghlQfGLxNavcod0LYh/UBvfZX2a56k7qXTtYpl6HDINsIqwQWo9Xq2aI1pAgZPNRoMpNnWcKYXfSympj+V++sFYMGzDG/VajhVKNK6gELiYs64OXXipoTB7rGaUbeqgifeXhkTE6ePsefOMdgsE+ePiF43bt7T6anp2RleZmtbVhh4K2sLSRUT1faEcItFHptNfuoYSPCRzCvw+PjnM/J9x89ICdOA7wO6sPQwcu1tABKSWhoYK26GuE9hOj+gFC8MrCLIl217SIAZXOsLAWvRvpZ7u+sbWyB13NELlzhv//972bt3Ingdf+u3L55nYXaKXj5BXGrBEMJLFTvoprq4ZmBEgo4AbysJkYbDJqwnND7yNjih9V0fgxD8d/Ly0vyZOqJrKwuxy6vWOjW652F3eubUu7okpGRA9LXD6G4myPmCb7t0Gcqsr6xJgvz8xzHNjs9LZsba2wFDeDCN7KN9KbR3wTGqV4vXQ1mP4DInhk+S/qjtYweZuUyjmyj4+1zjCEEYPIJQhb2OnjpTxPqLWQMrC5xv6sXSysZNGzEfMVC6LOGvw0Nj8rESfisRmkaZnnW5qasrKzIwsKCPH3yhP3d8BNNKjc2MCRYQSkwvZB48FFv1uvMpoMznGeWuaDgdfgQZ3MinB0aAXi9KEOjB0OjS7Io84/FcNCZqz/MXA2IiQ9nZh7exoee2+hjFUAq6Kcj/fw8+l2X/3cevBqFmMn2ZF6vv/56i3k9R/wqfPjhhwl4LcnUk0fMOJJ5GXhh/ejz33QPal5YxElhtrMkp++s9VVjpbvK1XENn5Q75rVFcQiyPD3uorz9ZDhi4OXjvMACwLieTj2VlbUVFZjdhmFPY4DX8sqadHZ2y5Gjx2V4eFS6umF/gPlUa/p2BA0PF2XqyVOZevpUZqaeysb6qnRwnqGCF45XR6Ph86OrAkJJt+7aXCMDouzkbPNrMXqNCzAwySrwSrKpGfBygqsF4EGsdw0y6FGxdIcPChpzNbwleDH7p34q/G1waESOTZzmzzA6rljke8A6AjC/d++uPH70kEODAWhoUAkW6iE+ciI+49KvU3jIBealx9Xf3ytHxscJYjg+mFOPnXqBIFYsxSSIZhw1HEwBIshY/jBImZknRJJwMwM+rtF5+OkhZhJ21goLU9af7i+yvDSvnI0Sku0p2LfA6zkiF+79Dz74wMLGHVnFIkbYAOZ1y5hXKtiHVsY2OZrxiAnj7gsKpSLW5cAGwGLB4WJC89IeXNob3sEraBRKWJRlWWjp2g/LZKwEBywB4DU9PSPLq6sqcNvoLnR37ezsohVgaWmZ/3306HEZGoSLX/uFQffBvY+wFaHR9NQUwQth8/rqCoGrowMAhrBS2ZyiLBYWXqteL457tdpJHJNaJWxEiHd+TcDLtRm1IiTDOpKwURt1KJBRT7Jz4npYGjaGpJ9pXugXr+Gc6otaXgXdTwV17wjCZoKDw3Lk+KT0Dw4roFm/NrwdPouajFdlcXFRZmem5cnjR3Lv3j12H6EvDEkAY9sKXGrt8OXsYSMfWoUKQQvNC/ET2w8MjcqxyfMyAPBiBtvZbLRLqJ4VWZMR0aAhOsDFJIIDXtQZFUSCKGYWPfet+f5j6FgLpFI2Vit8rMfWDPzIvN54440W83qO+FX461//GpjX6vJSBrxS5oVLy1S5OezxBOfCSsDLAUh/Kpppzytd4ApeVquYtExO3JGhOwTH1YbSF110WMywIjiAwQ0/O7dAu4MOoy2xhXS5s0u6urqZ/p+dnWNa/tix48xycUYhJ2SrPQClS9DOPGQEiG1vrnN6kIv2qL0MjQBZ/G1hY+gSYWzIag/d7Z9hSMa88tcurYP0VtYaGsYtI3ipRubeLneSOuNRM6kJ91YUjSwewcuYhndPRaKir39Ixg4dkd7+wcjIrMMHl7Q1mESyYmlxgeB+/949Tj9fXlniXMb/r70rW24kO65Z2EFw7+keLZYsR9j+CYUi3A/zoM+aT/FPSJq9Z5H1qkdbs0qWZqZneuMKAsTiOCcz771VALtJRIfxkoxgEARqQ1bVqcyTJzPn11PaMnkiDfCiqJm1pJLBaw/gJbJ/eE9+9qt/l4Oj+6mvmBfUc3sJuMqQr8zcOrlfgpsLXA2ckri2BK8CqExXdhOftS6ULHnYlwFdsRw9rwCv14hcOJ1/+tOfzKWA53Uuz56o51WGjZ5tdD4BnouDl0+arp9k9yhyO2QncDWMaWnDPPbR8mXKTp4VBbB0OABgRuC6mFLBCy1xpnJ2Aa+r0nBwiP733ka6w/733333LfmcX/7iF3Kwj6waQqIJvS18fnp2IednZ/y9OD/n4BG0wTk63JW90VCGgy61Y6mHvHY/I+GPRzg8NwdnL5zm90qyB8s2mli2ljxNtYv6LuHevbECvOgJWf+wJJPwxIUp3hW08jg3BQ0dsMGQ2zgwhPuoQsCEpp3dPdk7uCc7oz3p9fs8p/pwMu/NRsQRMOczEvcQFMPz+uHxY3bGPXn+lIkOT7h4hYXfuFDmw3PF34P9XRL2+3u7/L57B8fy01/+m+wfgXPL8zDpraTsYhOYGuDlxe2NENN5xsSBpXDRt600SCmKXQdUrklcF1KuA7EbeDIS9gFerxm8/vjHPyapxPhSwQv96wFeJyfP+cSs9XLC05297NXzQn96krjkmwrAsXDRtUsEL5s4TU/APS90KC14Ly9R0VLxQhph7Z6pYkczwjkKqWdyeTWlJzQa7ZKIh/cFwhf39jkI/R8e8/jefPCAgyMwSAPEM4Dq/OxcTk/P5fziUsaXY5mg5fTkiqHiG/cO5WBvh3IJgpc19wNQAkwVvJQI1w6nSs4r56WhNPkpO1/qSTSUH57ocBBz8CraDHnYqLtwHZi3hFbvFmZnyFeAl8+m5MQn4wI1Swz5R58VDYPhjgx2dqU/3Ek8IIBLe60VMy5TIkCrLMaXF/TCAF7PnjxJLb1nkJMU2hY9LgiHFcAO9lTnhcoF2GK0fyRv/uJfZe/wnoGXacQSb1UP/erho7XWvgG8VsLIdeDlvFqRmax5UqxwKHi3gmOsk/5ZTOti4cSE6X4ZNv7mN7+JsPE14lf12WefLNnvShYC8Hrx9Il89+0/5JuvvjDwMlW1nzjre46nN5vFzK6tCNfByz0oH/iQS1pwEyGEA7/hodt8psM19EcvFPbJsq6jHq7lflg+53Em09mMXS0AKDogtrLuqsqlQXSK1tPYGW5WlAxBV4bQE3wOPAmM50JN42SinhyEmpBIPLh/IPt7OwQyaInmMw3l2C8CF6RrM52fsswivULqsazjww2F2H4OS+AmAN7geTkHRkBk1wkHdhXi0mOi92Wj2aztEBMk1gUEwIXhJuD9MO1JfwcEMwxPQRKjLKRO27ShvK66J7fH6oixoMQLg1se//CYU9Ah8sWDRRX2Cl4ALnT1QP3qT958ILujEQEX4HX/5/8io4Pj1LAwlxwZ75U0cpYySgJZn5tQeGJp2VLvlcPHGuAk0Mv70X3b9uw8e0mUr5vBTQErg5VLM3x9C1P1RD9aigR4vUbgIlp89unHhjZzluq8ePZUvv/27xzEAamEdsY0GaCdcDzNCV4Amhp46dGl0Md7r7NRHxTelTUldK8FrWimCl5FnRyBzdrCpJ717KulSnOf84h20Veo0WMLmkqlCux3r6FcKeq0I+NEIW8JjeXnALEpgAvDPqZyOR6TqH/w4JDg1esgbVrJ/Br7xUtvXGU+lcvczNOC5+X99mmHpsq2oVtzW7nuzSf8aBLAj1pdNucPvXd+ypEYUa5dbvMAFJ23qOAFTxleKQAM4OVj6tC7jK8BajYhCqFmSeBnEFNyW4vztRPFbDKl5/XDDz/I06c/cojLeHzBz9g/zaaQQ5S6t7srbz64r+AlIjt7h3LvZ7+S0YG2UvIQzUet1TOOTuI7WBl4UVlReGjrAMyBqqh5VBDyxpJZe+fkfplNXM9r1cNZjTp8OxlQ9ZlcPRJ4Xg8fhuf1GgGs+jSB10KuLi/k5PkT+f7bf8jXX35OboM6r4L0JDlsrWVIfuOONj6FJ7AQnJIDKkAEn/vTnYlKfH6tgze8aI7FLZZp0xIebF+b2il44amvZDue8tAkoU6PoGkqdz8efU89QPXuNCOpU7+9jfNSrq6u5fx8LOcXY7m8BHh15SdvHsn+3pAhI77T9RS8j4KXzooz6NDNphCSx8Z+81oErQCmgK4keEM5vjZkVKCyC78ALu9pVoh66QXmDCNDRB/Pxvc1i6fDgpE5Vb6S3TfggQG8uuqJ6bxN78ih4t3S+9IJSHZjkphHr3pttzOdTkjk//WvXzMzyYnrywUbTepvm106HtxX8II9hrsHcu+n/0wPTHm2LI9whb0CWlbcr4KKH08zu3gLQGtsN1dCrOfVFIfKbGZ9Of98ZTmRR3NZvv0wwOs1QpdI9ckn8GgpOKJE4MVz87wIXuZ5le60hSOqiEaRbwFePtrL7mZ6SeCE2M3Aau2sVY1mKjFww5r32Vh7V8+7IJUdVW3UGb45vBoAF8Hr6kouLs5IwHtGDvEUtu03nnqCqjB38FKJg3YdRWeJq8lMzs+vqAlD2IhQ8f79Q9ndRQ97BcXZFG1lSHsL2rVLy5X+GbAdWPmdbYpR6YWW4OX8oBYLGGHP01CEjqaty5nXLKHw7C1vJgNE7SvPp00ivH1cnQKcyiGcs0QmUj0v9b7Q/SMDmM7pdDv6tlMJjhVpe7scPMiePX0qn//lv+XHHx/znOCaIllP8GrR83pw/43UdZfg9ZNf0gN7GXgpge9eUuF5+XXJr/sS8GrwYpkPs2aKDW/tpm2V4LYO6JqcXPbEqkfLubz98K3wvF4nelUff/xRA7yeyfff/V2++vJzOX2u4KW9nPIFQuLdRZ6W9VIXvCDY7TUJbc+MFdwMww7UGl5be2UfUGGlP/iS7rnR82JBMTgtANfcOKsrhih8yqcKN32loY16Gx6OpLmGczQgvJYJJhTh7xT/o9MCRrBdS6/blsPDHcolOLXNwEudQHhe8MAAqviSGbw4/ag2QahoS+Ptr2uel8k73fuqtXBOVD/3oWVNfKbrNy1LW4pzYyfKwAt/NAPpAl5mJUHc0wOzuk4DMJ90XrYw8hAyzeY0Mt0TENqrXu0NjwvgBa0guEwU3fv1g/MNj+u+g5csZTjal+M3fyE7uwcKXjb/U7dtQlVvLpn2W2jAHJT+38GrGWZm4Cy9Lg9BPWx8+NZbETa+RvSqHj36MIMX0uDPn8l34LzWeF4abRXKbZMQeAeDWmcJH8pqUggXCTLsTJyJtosGOCSA8ek65i1puKfDUQleNl3bCXeMUgPHpWR1Qb5SoaD7opdnBDfCMXptaAkz1RbV19fwqgCMCpidTiWjEXqRwVNhYSA9L++xxXKbliUZACzFsXrpTrOI2kPAMnXvXqHTW5mUd29MgUoSK1qyAAAar0lEQVSBK4spna9pcixEN6vlM5wzj8RveJdSaCaRNYcGYhouImzUX+/DhpbYWMazkG5PDfHUh9Xe9S15/vypfPGX/5EnTxS8EDY6Z4rwezQayb037slwZ0gHezjak+M3/4nglTy7or106QH5fhXUMlgkSqN4L5Vj2Xtq82K9RIM0w9FmWGh874rtm+fCyfoirC49wZZyXgFerxG5cO199NEHprBfMmwEz6Wc1xda25juh1zT5mUnLvhMYlLrW+4XD94HsOBCxcXvoZKXruBzel5LPL21wBeCx0S2G3+mgKn9w1TFPtPOp9fXFKgCRrqdHjsVsLjXAMr5J3YOtSaB5M1ANDNchUxDPb/5HJ6ghpit9lK6XdFfHPcCLXGwvII3na2WB3vGnXl300J8q5nEwoNK6Xo/iVhXm/5RPkZvVW+M7FnpNCT9PCdOHNASSCk62nrqpKlypbixWCGRC8T5ELERdO6FscNGF78g9ZGdVDDj5+TMMg/GB5G3Ca+EnteXX/xFnhK8Zgm8CGDtFsPF46NjGQ6HPECA19GDn8vO7r6121EPMR1jA3Dy+yXomJi2Bl71ENIfGAnAagR/CYa3CD9t8nnTrlpZkCUTDrDct3WVeCs8r9eKXtWHH75vhMuCsgGku9Hd9JuvviL/le5oTs62Yl/rB6/eUtYeqQfmToJ1QgBosH2y16vpxcameGwI6N0aADoKXvw1EFBuB6UuHZL6XoID1Td0XuOpzjN0boc8HEFReTH9VW2Y9xQjSNLdwTh63GTwuHT4rZbkgKuZC5y9XqdNhej1FFOgybiz0DODl2rANGS0wa4+vLUsWE91LYoqnp3yqlE+JVJhjXM8epNadz/1wAykHOwUn1JTGMUv25LpyA3Tsho9Czg1eeEA5jIJBTAj9Q28mgCmIObdVfXIAF5fEbx+5APGPS+VS7RY9YD+9Ts7Iw45AXjtHz2Q/g6kE/pdc4jr2y6AKnlMCjjJ6yrBqPTKmjyYeeEGKLrPxHfdgjMrAdKzxjZir9Q5Nj1GSiWWy7cDvF4rdkn1wQfvKXhx4s9ELs9PSbj+7ZtvKJsAnwR1NZX0FKPaMAv2hdKxYK5P8o4DfgO5EFUzbXl+oV54yo8BXLTVjPbNwhNbZQJKXIOgx/I+Ao3zG9n185r958dXkEtg1uM1AUS9FyXjdTu5nYw7J0RYeFiylE5rrnq1JVpQq1fGgalthI9C/gtfcTpBWRKQTVW7S61IpsbMExMqkdDsZs4gZC9LX6l3oR1H84zJcpCFw08efaKIxCwnz1aSQHo0msDQdMJNOawBWkOLlMIqGyScxpQpqc9BJQ5eFlKWHpo3HtSebxUfdl98ruCFa4ZyCeNMca04eGF+4+7uHgWy3eEu2xW5kLZ24yewUJBNn1noeCfwSsDl+rCmjux24KXXdsFx2UNZnyGZpshZSb5PhX2A12sGr/fff1dL6nDDsxD3Uk5OXsiP339P/Q7nKFI7hfAKIaBinXIeUHrDI7FBsB42puyZ1TXaKDA+WS185KxAG1uP7enwBYheFbyUpwK4qVQCT2q8pyJTJezHV1OVN4yRJbRJ3T6Bhx5UTr/rUTvpra8BXt226s+WBl7s614tpNtZSreD0LGTwIsT29y1ZLYxg5cr67UPmZUEGUeYbzovTVHSXAuR66GSA1MGLuZIE1mv4Fy/CBo3ihca6UK2cPLNDN1S1rAGYC52NZ1XRwu7tVljDh+TFwY9mAExvCtovDRsLMHLZx/okBaEjRjAcXB4RPCSDtpsa8lY9r4aQLJC2pecV9knrfCk0jq2bBO8PDlwG8+rxpEVwGXeonvSN2cphQr73/72t0HYv0b8qt579x2KVMlbMdyBVzOlDAEKdRCvUFNzfBlJbsxgvCaAQGB6PRmz/xXGhqkXVWTYTIKRmxFq91J/YmJ/aN6HxZDVwl/lSrQDp4MXw058njgvzQpeXCLBcMLCamQNfSBturfJ6eR0eGk3BUhwbdpnbCnwvLRnGGizbnfJhoQYyor3oPPScZOabaTCXpvBakvpItzV/SgQOE/EhoeeaUy8UzndOz/RFXNyiOhcIffnk32KL+Ofp+VMf3XTdeLeWV6+SYDnvvPaTDBnJTNwFdlKgFy7Il/65Zefy7OnCl40js14hC0QLt47vidHx/cIXihLWra0nMtDOCZZSq6LnJEeX/l+IvBvALb0uYOzJwIayzeXWwtAa0WwHtLnOswAr9eITLfYVPXeO39Y1rVIHm5pbZ6OytJhsQQvlNRwUAX+n8j1dKzvTSbkmcj7sETG9V3GYZkeTIWOemNqnSJqIxWs8KMDaZdZlMqOnC3p9HoM19Tz0tYzqLF78ey5XFxcsomeJwdceY7lE3g5L+S6KutDBXKe2ijpymKpNZEAr36vUvDqAryqBF5aHqQ6L7aNAWhe6/dVj8tIXxZva5bUAazypIVxLTpt2knCMtPlUV9OybvjqPm95o9btAbPqy5aDfDKZY0dq2fItFbS2uhwCpB5YHVyH2R+W7qdFjvvfv31l+S+UHnB1tOkCbUrCLON995g/7CDg0MW0i/w0DCZjXswDlI5k+hqeue6GpyXgd0qYGUy/mVgdxOA1d5f430VBO+rdGYRNt4CjO66SAKvdPN58a+NydKUvwGSz1RMbWmQGbQWNTNvVTOjN0Vwo7d2LTOA3WyqQx+sy2na5tLAi9lGyBUUvDQjqTqtLgqJhztU9l9D52W8Egqpz05OWVRN8Er1hCZKLTiImmEM3ZApg0OniQcFL2wb//b7LfJdDBuXItMpBK2IIJH5QxevBYu4L05PZHo1Sb23qKOyvlgpc5ZmVZbZKHPdTNrg3lp6eq+EhurN3fSzCmhr4kuunAWxazBwJWPmMgNKUdDckF6Ynhcn9juwU7slZ2cn8r9/+4bhI8ELDyyXxhC8duUY4HV4JHv7++xwu2BvNMtErwlhM4/kMz89tC1DyzqoldyTT/a+0cMyYe+K1+Tv35AMyKG6PYAK9f0aDyzA667IdIvlq3f/8Ht6Xko0e9EvPC4nn7XMhVwOy138f1vemgqitY0XPc84LRtemo0Tg4d2jbBSvSN2hSDYoah6RjkBip9VWmG9v5YYFd+VwXDIJzQ6RlSdNhsMkqSrKplOruX89FyuxhOCGkNBas+0nTEH0XZ0QETiopwwwvZbIoOuZsKWSwy8xRBadKkQ2Rl2ZTCA8rwjy0Ul4zG8T47wtvrGpUwnl3Lx7Bn7WmmW0lseq5xAvcz6xe0pdmYRTePqmOREsEsialBV0nVrTqz3AssfaRVBHbTXAZctVSg6fJ0UjjovZDe06/TKIm5wXpiB8Pjxd3J28oJ9vgBeBBLqybqyMxoRvOB17e7tCZpGLtGdowija2BpHpt6fxr+lzqzmmdWPKjyMhZu+sOjyYOVCYFCxlIHvzWi2LQsXfAkAXpZ2BiE/S3Q6I6LVO/8/ne8bF1UCY8IAOLtlvP7DlwKYql7gvXl8l5WACQCk8kUSPiD7E+emY4a0yQAwkwFNN2P9oF34ETJyu4entADG/HVIoCh0Bg3BOYNnp2NVetlLXd6/R69J7TDAZiiZg8XFcJehKRlY8Rep5L9QUu6bfBdHRlPZvLi9JQZ1IODHRmNBlx/NlvI6QlC04W00PMKws1eW5azqUyR1Li6Yii7tmSn0Gxl4MqyiCTrMscqEesNMMnBdn2grfpStnD5xzqwplDWLgz/P3NqDmgp2E6Q58uWGJh5Mo149VmAGse5dl09PWF3EnChoA/y1HSA164cHR8TvEa76CE2EPEZmN4Vw/uSeb1m8f568KoDmotd6+JVW+YV4NUUt9Yznw0QcwFkQzTL07gqqQipxB2B6TaLV+/+4XemTFDSOf16qUsCMuewFFy8m6lzWxm8dBvkvRDi8TUykrq+b19Jf3xuIAYdFpfV7c8Wc7Zq2T88knavL1MADyQT1tIFIkp4SqfnAK9rdotA8e8AYLOYy+n5GT2w0XBI3gulQEwoFCDT77Zkv9+WPnpeVT25nEzlxxfP6V0eH6AZ4Y70Bn0Op316csbuExjcQdIaI9Fw7OenMkNyw2o0afSSOzLwUmwyklcXqsu6zM1K3tYa8NK1Msg40L0MvJqpyeR4GugQerw8iX9zIbkmcuyd1IKn3jXEaQV4WZgqjmaFmAGAkFp7veVBIASvI4DXgYLXYCBVqyecA8oCcmvrY4DlbakZsponm8qUXMxaeIOlSj8P4lDCX/m7phflQONhq/OVdUnJSgKhJojNdaSlKFgBzM5zSx4t56Hzug0g3WWZ6r13EDZaHWETvMr/rcleAjc2BNTQkl6a9bFKwEWeLINV8uiYAFBQo4CUnNlMlgAn7GOm25yhI8GgL7uHR1L1enJ17eClPaiGgx1m+U4vL2U8mdDbwuzGQbvD9c+nY51QA0Fkuy1jZE3Rrhi6MdygLe0xtdNuy7DTk0FvIFezmXx//oLg9cbOruwNhtLt92S8mMuPl2dU9A+lIz1kTLsdel7zsxOZXY35XXRQrAvd8zzBUhukJ8cJ8gxivh4/bhJYK1SXCz/yB+vCxsRvNbbJBI2ilkJV8thUX0cIM62dL6v/l9ObLKGTKgrsgQU7k+uc2F/Mu0SZkEoljo6PCF67u7uc5FRhihPGyRmAlQr+ZleLBGAueyjkDylMX3lwmP6qWSJk4OLyjHrTwSZ4rRezOmGf11XAynyYc5zaVeKth1HbeBdwetWy1QfvvUPOKwFRA7BwU2qIaOEeQ8LCQysAysM/B7jsaSmIKYB5J1TVa8FLon4MRD3U+DMFQzBhncFARkeH0h4MZGqNAKEJQilQH3wJxp9NrmSCGwY3iFQyBCeF4RyzCdvZHO/sSq/TlavljGPW2uCQcXOyr3pL+lVbBp2uDHt9mSxm8t3lCWst7w92Za8/lE6vK5eLmTy+OpXp7Fr2pCN9hDqdjixmE7k+fS6z8ZhepHbOMB8rqejzKViVNBiUJQy6mZCvhYfFWc15xoLhWmHvV7kub1NdAqUJ/hrgVfe8PDOdphhZE0Yv6UIZgnvdmrDB5O05HxiDQZ/AhaGzaEwI8Gp1+gzFXeXvXta6v0kyseJBFeLQVA6lIOJhXL1EyKsSCtK/yCb6OmUYWU7P0u2qR5daORVVE6WGzq6GRyLztx8GeL0Kj+70efXh++8lqYTKHJR4rwNUDgEJZtZPi433rPSG/JV5U7Xw08BKu0s4iOGvghTnNrJFKcBLX+v7S+kOBrJ3fCw9tA3u9AS3AHiuxVwV+5A1oPiIDQYrEPDwpLp80p9PxhSfHg13WaM3M4V6lxKJisvj4utWLXpSvXZHxrOpPL48pdfh4AV5wOX8Wh6PT+khHrT69NTgec2vr+TqxTOZorMFgNfEtanGrcgO3gRceqP4Obs7eK0927cALy/rStGj7zp5ZUU4WXpnhbfGLh3uwZmnBm2XawbZ+57XlHKgyFKOdkYk6wFgmkHG8GLt/LGisi81WTdorRxoaF9Tv6/lrppNCr28pyFSbXrJKfzjdG4DO286qPVyNZpAeU0HTj4msSdmG6Of152w6ZULVx998H7ONlpNnntZq2GfeU7mnWnWsPDIPBS0ekJvX+PAlj0zvagR9vkTvLJRWp7ZBHj1hgPZOzqW/mjEKmmU4oB3UjGq8wne2RRhYEdGvT4B8HR8Qeg4GIzIUc0q9UzamL3ISdOq4qeQtNWWXqslV4uZPL06pwd11BvKqIOhFB19f3LOkOqoM5RhtydtAOJ0IhcvnsjkMoMX2wIbn1Wqr24GL0Ma9xJeKodoEvMZpczHuOGE19HMSfaC9sr8W+K/1m8qkfjGjjWTlKUKTZ1QEz/PZ7R1v9dnVwmGjf0hQ0YkX9Zl6hzV02du16ImMXlJORpf3VbqcOqeVr0etEawO/e4Zh+Kj1rmpi5dvXdaeY7LxIbXNgZ4vRKP7rRADbwSuJiXRDK2KZkouiYw1CzCRi+EVo2Xclk+LCOFn2uSAhQz+og06z4Kr6o76Mve4aG0ScIvZWbzHFEH2MVFz6Gx1kIa/fG7PfJUOO6T8zN6AHuDHUohrozzYmsIm0ikj0jVk4G0n1dLOVtMServLFrSB6h1OvTaLhZT5dC6Q9np9aXV6zIkOsP0nMuLpO4vidrsUXkoaSKIRHDVek7USPz1stPXCV4aiCbUKp2+Fc9tNfSth7HmbRReh5rW6lkJOtr2CCG8t91hPSvaVlMXt1pbWLikqZ4wearObXmYWIIXsakg4RvglTwz21iSqCSPKRP3az0xJCFMXAyBbZmgST50QRssl0tmGwO87oRNr1x4xfNKsoVCAsEhGD4NpyZizcM1GAbWPC8XrTo/5kDmJD5kEhZGWi8ayhi8MwNU9r2uDEe70oLnBCC1px3CDAAVwWupJBaEobgxhuTCFnJO7dVCdnoDPonJi8Fj81Fr1s55abV5fcgl2pVcIQhdLKQ3W0h3qQXheH8ic3poB52+DFCP14VUYyrnpy+YYWPfMQsbPXQwds1OQs4+pSxUIXNIYFWAyLr3Ss9HI7YGeX9D5FlEhTye3NDnJQKymlNoJHYNJPLOap6TNa/04bepTTU7uWrJVgoRk35LM7Ep/EtVCI7pHhYW2dwkQ3EMzpCv2yp5L3+AGF/ln3nlRZEd5HdJgFfyY/khxG5m3hK8wW9mwt4cNJseFOD1Sjy60wLVow8/qIeNBWh5+2b+dfCyUM8/K99XjkP5rLIZX5PrKjOP5M1czW/yCh8nhougjXbTmAzEp7TOT9RwD/Q8ghQIIRW82pXeHHAokAjAB11Oxm4pt8YopsjQ4eIzPVEP9Y2tSqYouEbIOheB5p89yyqRa9RBogeVdKRj/bUgjEUPNIhvi3u6aFGTK3RWwkaPPOx0rSYYM9lcntFV4WnCxlR2hfuqptFyLqjR6dYPuhHi5N0VMSFv+SIktttYN5GSFLlHf5l189bUSbJQTNfWcW0ZuEruqmaz4juUnBZOjh5WVsKVvFN5bK6zq/FS7gV7t4hCp1U+hGrf0WUuuUg0JQfUHgXQ6//kvGL02Z2w6ZULVx9/9KFSsJxLmEEqgU/xvoKTpcitL33OWuXR9eWUG+1Y4WCW13WQc+JeuS5NDHg/L96ADD9QV4cCXnhalt7XnCGLfwleNoMvu+3mzrvOyjNE6SK3mkKrtWRDnkpkZlU7nQXAS5X8AK95paPtewvtIIpEgSY2dHRbflJnT4ZHmLyXjFarIeF6bcR6UFmBL8OgBhqqW1Yim75+iQxjXaiaAO6V4GU3rRPYTbGmZwgtSwfAIknfkDasgJeDihHyDpq+nIJXCRZND7cuXaiBmYV+Djj+AKq1vEnfu569LFBbr9E13le+FiuGjQFer8SjOy1QffbJx8nzqqXBSzDzKTiWSSobBZZF3S99bfWIaR/cprbFUe8Nf+vlR7qsD271dssKXr58xeJf527KV4Vbr9BiGiwPG4rOrksW8fBnDvcKYMj6ynzvMzspIh3FU4KXg75iXC3ey15QuoL1xXqAuBlR6gCmotGVn3WhZg2p7OBfAlw3H5sdd3lzJpx07zAv4/xP4oG44ZtLbHwuYg7VivrPIvFRgkMts+hWLWQRpX1qZHwZCiZJRf1h4x6cnvvVUL8M+TUuXQW1NQ+dAK87wdLtFq7+67NPPgI5Dm+HDQD5wPYaRwMPGwzBNLiBjUocVKag6XEbPXbH/3H23Zvi3g3QoIMA/4WwkI0Foaaw0JXeHwFsLi1wXhzwoY36ADL4Qa0kt01UUnBKEMUbUbtYIEoknHETFfktXUM/YKPCAhy06xgKiJbcdmthcJSQzkHK4TBz4npc9R8ft+vv+/++VMpsGRj5LBM7yJWznLZf476Kf5rpwZXDbJBmZlttAaRWzT8FD2V2VgcXy5nxUlVB9o6y0t36yK5Zlxoq+9EOq3U758eNnrf8vYv1aHD1lHWZkt9D7WmKeYt92bXCYn1LZ6zdvu3Rhn/kY9X9a7F/+vnzcrn8z1//+td/Xjlh8cbGFqg+/fSj/8DaWsmh5Rz4o6/0Rfla322831znTv/7sXOr6RDsgFb2ZRUn+n4+8BsM4FCjH6f/OMwj//A/bK7xfl6hsazbwLZa39qaQ3nlAi87f+XK+fzUv9Crzv/tDuCVS60soG/U3s5GTgelZm3YvLD16iqdNdtsvFc7geuPvH5cq8voYW22bn33L7dcq9V6MZ1Ov3n48OGLV52p+Pz2Fmg8Zm+/YiwZFgg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kCA18amixXDAmGBbVogwGub1o99hwXCAhtbIMBrY9PFimGBsMA2LRDgtU3rx77DAmGBjS0Q4LWx6WLFsEBYYJsWCPDapvVj32GBsMDGFgjw2th0sWJYICywTQsEeG3T+rHvsEBYYGMLBHhtbLpYMSwQFtimBQK8tmn92HdYICywsQUCvDY2XawYFggLbNMCAV7btH7sOywQFtjYAgFeG5suVgwLhAW2aYEAr21aP/YdFggLbGyBAK+NTRcrhgXCAtu0QIDXNq0f+w4LhAU2tsD/AfBVYsmjp0N2AAAAAElFTkSuQmCC">
          <a:extLst>
            <a:ext uri="{FF2B5EF4-FFF2-40B4-BE49-F238E27FC236}">
              <a16:creationId xmlns:a16="http://schemas.microsoft.com/office/drawing/2014/main" id="{7D7159EC-ADED-4E39-A836-264923AF171D}"/>
            </a:ext>
          </a:extLst>
        </xdr:cNvPr>
        <xdr:cNvSpPr>
          <a:spLocks noChangeAspect="1" noChangeArrowheads="1"/>
        </xdr:cNvSpPr>
      </xdr:nvSpPr>
      <xdr:spPr bwMode="auto">
        <a:xfrm>
          <a:off x="4312920" y="522564360"/>
          <a:ext cx="304800" cy="1558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459C4-0218-409A-B86F-53FAAD05CC5B}">
  <dimension ref="A1:AMH229"/>
  <sheetViews>
    <sheetView tabSelected="1" view="pageBreakPreview" topLeftCell="A207" zoomScale="67" zoomScaleNormal="60" zoomScaleSheetLayoutView="67" workbookViewId="0">
      <selection activeCell="B211" sqref="B211"/>
    </sheetView>
  </sheetViews>
  <sheetFormatPr defaultColWidth="8.88671875" defaultRowHeight="15.6" x14ac:dyDescent="0.3"/>
  <cols>
    <col min="1" max="1" width="5.33203125" style="38" customWidth="1"/>
    <col min="2" max="2" width="26.88671875" style="39" customWidth="1"/>
    <col min="3" max="3" width="19.6640625" style="38" customWidth="1"/>
    <col min="4" max="4" width="11" style="38" customWidth="1"/>
    <col min="5" max="5" width="31" style="39" customWidth="1"/>
    <col min="6" max="6" width="14" style="38" customWidth="1"/>
    <col min="7" max="7" width="15" style="40" customWidth="1"/>
    <col min="8" max="8" width="14" style="38" customWidth="1"/>
    <col min="9" max="9" width="26.109375" style="38" customWidth="1"/>
    <col min="10" max="16384" width="8.88671875" style="41"/>
  </cols>
  <sheetData>
    <row r="1" spans="1:9" x14ac:dyDescent="0.3">
      <c r="H1" s="87" t="s">
        <v>81</v>
      </c>
      <c r="I1" s="87"/>
    </row>
    <row r="2" spans="1:9" ht="31.95" customHeight="1" x14ac:dyDescent="0.3">
      <c r="H2" s="87" t="s">
        <v>4</v>
      </c>
      <c r="I2" s="87"/>
    </row>
    <row r="3" spans="1:9" x14ac:dyDescent="0.3">
      <c r="H3" s="87" t="s">
        <v>79</v>
      </c>
      <c r="I3" s="87"/>
    </row>
    <row r="4" spans="1:9" ht="52.2" customHeight="1" x14ac:dyDescent="0.3">
      <c r="A4" s="88" t="s">
        <v>68</v>
      </c>
      <c r="B4" s="88"/>
      <c r="C4" s="88"/>
      <c r="D4" s="88"/>
      <c r="E4" s="88"/>
      <c r="F4" s="88"/>
      <c r="G4" s="88"/>
      <c r="H4" s="88"/>
      <c r="I4" s="88"/>
    </row>
    <row r="5" spans="1:9" x14ac:dyDescent="0.3">
      <c r="A5" s="42"/>
      <c r="B5" s="43"/>
      <c r="C5" s="42"/>
      <c r="D5" s="42"/>
      <c r="E5" s="43"/>
      <c r="F5" s="42"/>
      <c r="G5" s="44"/>
      <c r="H5" s="89" t="s">
        <v>274</v>
      </c>
      <c r="I5" s="89"/>
    </row>
    <row r="6" spans="1:9" ht="34.950000000000003" customHeight="1" x14ac:dyDescent="0.3">
      <c r="A6" s="85" t="s">
        <v>0</v>
      </c>
      <c r="B6" s="85" t="s">
        <v>65</v>
      </c>
      <c r="C6" s="85" t="s">
        <v>66</v>
      </c>
      <c r="D6" s="85" t="s">
        <v>103</v>
      </c>
      <c r="E6" s="85" t="s">
        <v>1</v>
      </c>
      <c r="F6" s="85" t="s">
        <v>67</v>
      </c>
      <c r="G6" s="86" t="s">
        <v>55</v>
      </c>
      <c r="H6" s="85" t="s">
        <v>3</v>
      </c>
      <c r="I6" s="85" t="s">
        <v>104</v>
      </c>
    </row>
    <row r="7" spans="1:9" x14ac:dyDescent="0.3">
      <c r="A7" s="85"/>
      <c r="B7" s="85"/>
      <c r="C7" s="85"/>
      <c r="D7" s="85"/>
      <c r="E7" s="85"/>
      <c r="F7" s="85"/>
      <c r="G7" s="86"/>
      <c r="H7" s="85"/>
      <c r="I7" s="85"/>
    </row>
    <row r="8" spans="1:9" ht="30" customHeight="1" x14ac:dyDescent="0.3">
      <c r="A8" s="85"/>
      <c r="B8" s="85"/>
      <c r="C8" s="85"/>
      <c r="D8" s="85"/>
      <c r="E8" s="45" t="s">
        <v>2</v>
      </c>
      <c r="F8" s="85"/>
      <c r="G8" s="46" t="s">
        <v>5</v>
      </c>
      <c r="H8" s="85"/>
      <c r="I8" s="85"/>
    </row>
    <row r="9" spans="1:9" x14ac:dyDescent="0.3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  <c r="G9" s="48">
        <v>7</v>
      </c>
      <c r="H9" s="47">
        <v>8</v>
      </c>
      <c r="I9" s="47">
        <v>9</v>
      </c>
    </row>
    <row r="10" spans="1:9" ht="23.4" customHeight="1" x14ac:dyDescent="0.3">
      <c r="A10" s="49"/>
      <c r="B10" s="50" t="s">
        <v>53</v>
      </c>
      <c r="C10" s="51"/>
      <c r="D10" s="51"/>
      <c r="E10" s="52"/>
      <c r="F10" s="49"/>
      <c r="G10" s="53">
        <f>SUM(G13:G221)</f>
        <v>327496.95918999997</v>
      </c>
      <c r="H10" s="54"/>
      <c r="I10" s="54"/>
    </row>
    <row r="11" spans="1:9" ht="20.399999999999999" customHeight="1" x14ac:dyDescent="0.3">
      <c r="A11" s="55"/>
      <c r="B11" s="56" t="s">
        <v>59</v>
      </c>
      <c r="C11" s="57"/>
      <c r="D11" s="57"/>
      <c r="E11" s="58"/>
      <c r="F11" s="55"/>
      <c r="G11" s="59"/>
      <c r="H11" s="60"/>
      <c r="I11" s="60"/>
    </row>
    <row r="12" spans="1:9" ht="16.2" x14ac:dyDescent="0.3">
      <c r="A12" s="61"/>
      <c r="B12" s="62" t="s">
        <v>12</v>
      </c>
      <c r="C12" s="63" t="s">
        <v>72</v>
      </c>
      <c r="D12" s="63"/>
      <c r="E12" s="64"/>
      <c r="F12" s="61"/>
      <c r="G12" s="22"/>
      <c r="H12" s="61"/>
      <c r="I12" s="61"/>
    </row>
    <row r="13" spans="1:9" ht="16.2" x14ac:dyDescent="0.3">
      <c r="A13" s="61"/>
      <c r="B13" s="62" t="s">
        <v>45</v>
      </c>
      <c r="C13" s="63" t="s">
        <v>72</v>
      </c>
      <c r="D13" s="63"/>
      <c r="E13" s="64"/>
      <c r="F13" s="61"/>
      <c r="G13" s="30"/>
      <c r="H13" s="61"/>
      <c r="I13" s="61"/>
    </row>
    <row r="14" spans="1:9" ht="16.2" x14ac:dyDescent="0.3">
      <c r="A14" s="61"/>
      <c r="B14" s="62" t="s">
        <v>7</v>
      </c>
      <c r="C14" s="63" t="s">
        <v>72</v>
      </c>
      <c r="D14" s="63"/>
      <c r="E14" s="64"/>
      <c r="F14" s="61"/>
      <c r="G14" s="22"/>
      <c r="H14" s="61"/>
      <c r="I14" s="61"/>
    </row>
    <row r="15" spans="1:9" ht="16.2" x14ac:dyDescent="0.3">
      <c r="A15" s="61"/>
      <c r="B15" s="62" t="s">
        <v>29</v>
      </c>
      <c r="C15" s="63" t="s">
        <v>72</v>
      </c>
      <c r="D15" s="63"/>
      <c r="E15" s="64"/>
      <c r="F15" s="61"/>
      <c r="G15" s="30"/>
      <c r="H15" s="61"/>
      <c r="I15" s="61"/>
    </row>
    <row r="16" spans="1:9" ht="16.2" x14ac:dyDescent="0.3">
      <c r="A16" s="63"/>
      <c r="B16" s="62" t="s">
        <v>13</v>
      </c>
      <c r="C16" s="63"/>
      <c r="D16" s="63"/>
      <c r="E16" s="62"/>
      <c r="F16" s="63"/>
      <c r="G16" s="30"/>
      <c r="H16" s="63"/>
      <c r="I16" s="63"/>
    </row>
    <row r="17" spans="1:9" ht="37.200000000000003" customHeight="1" x14ac:dyDescent="0.3">
      <c r="A17" s="19">
        <v>1</v>
      </c>
      <c r="B17" s="21" t="s">
        <v>325</v>
      </c>
      <c r="C17" s="71" t="s">
        <v>194</v>
      </c>
      <c r="D17" s="19" t="s">
        <v>69</v>
      </c>
      <c r="E17" s="21" t="s">
        <v>326</v>
      </c>
      <c r="F17" s="25">
        <v>45323</v>
      </c>
      <c r="G17" s="20">
        <v>300</v>
      </c>
      <c r="H17" s="19" t="s">
        <v>6</v>
      </c>
      <c r="I17" s="19"/>
    </row>
    <row r="18" spans="1:9" ht="27.6" customHeight="1" x14ac:dyDescent="0.3">
      <c r="A18" s="61"/>
      <c r="B18" s="62" t="s">
        <v>31</v>
      </c>
      <c r="C18" s="63"/>
      <c r="D18" s="63"/>
      <c r="E18" s="64"/>
      <c r="F18" s="61"/>
      <c r="G18" s="30"/>
      <c r="H18" s="61"/>
      <c r="I18" s="61"/>
    </row>
    <row r="19" spans="1:9" s="65" customFormat="1" ht="95.4" customHeight="1" x14ac:dyDescent="0.3">
      <c r="A19" s="19">
        <v>1</v>
      </c>
      <c r="B19" s="21" t="s">
        <v>227</v>
      </c>
      <c r="C19" s="19" t="s">
        <v>231</v>
      </c>
      <c r="D19" s="19" t="s">
        <v>69</v>
      </c>
      <c r="E19" s="21" t="s">
        <v>228</v>
      </c>
      <c r="F19" s="25">
        <v>45301</v>
      </c>
      <c r="G19" s="20">
        <v>3550.62</v>
      </c>
      <c r="H19" s="19" t="s">
        <v>229</v>
      </c>
      <c r="I19" s="19" t="s">
        <v>230</v>
      </c>
    </row>
    <row r="20" spans="1:9" ht="16.2" x14ac:dyDescent="0.3">
      <c r="A20" s="61"/>
      <c r="B20" s="62" t="s">
        <v>60</v>
      </c>
      <c r="C20" s="63"/>
      <c r="D20" s="63"/>
      <c r="E20" s="64"/>
      <c r="F20" s="61"/>
      <c r="G20" s="30"/>
      <c r="H20" s="61"/>
      <c r="I20" s="61"/>
    </row>
    <row r="21" spans="1:9" s="18" customFormat="1" ht="64.2" customHeight="1" x14ac:dyDescent="0.3">
      <c r="A21" s="19">
        <v>1</v>
      </c>
      <c r="B21" s="21" t="s">
        <v>404</v>
      </c>
      <c r="C21" s="15" t="s">
        <v>78</v>
      </c>
      <c r="D21" s="19" t="s">
        <v>69</v>
      </c>
      <c r="E21" s="21" t="s">
        <v>405</v>
      </c>
      <c r="F21" s="25">
        <v>45309</v>
      </c>
      <c r="G21" s="20">
        <v>972</v>
      </c>
      <c r="H21" s="19" t="s">
        <v>6</v>
      </c>
      <c r="I21" s="15"/>
    </row>
    <row r="22" spans="1:9" ht="17.399999999999999" customHeight="1" x14ac:dyDescent="0.3">
      <c r="A22" s="55"/>
      <c r="B22" s="56" t="s">
        <v>61</v>
      </c>
      <c r="C22" s="57"/>
      <c r="D22" s="57"/>
      <c r="E22" s="58"/>
      <c r="F22" s="55"/>
      <c r="G22" s="23"/>
      <c r="H22" s="55"/>
      <c r="I22" s="55"/>
    </row>
    <row r="23" spans="1:9" ht="16.2" x14ac:dyDescent="0.3">
      <c r="A23" s="61"/>
      <c r="B23" s="62" t="s">
        <v>15</v>
      </c>
      <c r="C23" s="63" t="s">
        <v>72</v>
      </c>
      <c r="D23" s="63"/>
      <c r="E23" s="64"/>
      <c r="F23" s="61"/>
      <c r="G23" s="22"/>
      <c r="H23" s="61"/>
      <c r="I23" s="61"/>
    </row>
    <row r="24" spans="1:9" ht="16.2" x14ac:dyDescent="0.3">
      <c r="A24" s="61"/>
      <c r="B24" s="62" t="s">
        <v>32</v>
      </c>
      <c r="C24" s="63" t="s">
        <v>72</v>
      </c>
      <c r="D24" s="63"/>
      <c r="E24" s="64"/>
      <c r="F24" s="61"/>
      <c r="G24" s="22"/>
      <c r="H24" s="61"/>
      <c r="I24" s="61"/>
    </row>
    <row r="25" spans="1:9" ht="16.2" x14ac:dyDescent="0.3">
      <c r="A25" s="61"/>
      <c r="B25" s="62" t="s">
        <v>16</v>
      </c>
      <c r="C25" s="63" t="s">
        <v>72</v>
      </c>
      <c r="D25" s="63"/>
      <c r="E25" s="64"/>
      <c r="F25" s="61"/>
      <c r="G25" s="22"/>
      <c r="H25" s="61"/>
      <c r="I25" s="61"/>
    </row>
    <row r="26" spans="1:9" ht="16.2" x14ac:dyDescent="0.3">
      <c r="A26" s="61"/>
      <c r="B26" s="62" t="s">
        <v>48</v>
      </c>
      <c r="C26" s="63" t="s">
        <v>72</v>
      </c>
      <c r="D26" s="63"/>
      <c r="E26" s="64"/>
      <c r="F26" s="61"/>
      <c r="G26" s="30"/>
      <c r="H26" s="61"/>
      <c r="I26" s="61"/>
    </row>
    <row r="27" spans="1:9" ht="16.2" x14ac:dyDescent="0.3">
      <c r="A27" s="61"/>
      <c r="B27" s="62" t="s">
        <v>35</v>
      </c>
      <c r="C27" s="63" t="s">
        <v>72</v>
      </c>
      <c r="D27" s="63"/>
      <c r="E27" s="64"/>
      <c r="F27" s="61"/>
      <c r="G27" s="22"/>
      <c r="H27" s="61"/>
      <c r="I27" s="61"/>
    </row>
    <row r="28" spans="1:9" ht="16.2" x14ac:dyDescent="0.3">
      <c r="A28" s="61"/>
      <c r="B28" s="62" t="s">
        <v>39</v>
      </c>
      <c r="C28" s="63" t="s">
        <v>72</v>
      </c>
      <c r="D28" s="63"/>
      <c r="E28" s="64"/>
      <c r="F28" s="61"/>
      <c r="G28" s="22"/>
      <c r="H28" s="61"/>
      <c r="I28" s="61"/>
    </row>
    <row r="29" spans="1:9" ht="16.2" x14ac:dyDescent="0.3">
      <c r="A29" s="61"/>
      <c r="B29" s="62" t="s">
        <v>84</v>
      </c>
      <c r="C29" s="63" t="s">
        <v>72</v>
      </c>
      <c r="D29" s="63"/>
      <c r="E29" s="64"/>
      <c r="F29" s="61"/>
      <c r="G29" s="22"/>
      <c r="H29" s="61"/>
      <c r="I29" s="61"/>
    </row>
    <row r="30" spans="1:9" ht="16.2" x14ac:dyDescent="0.3">
      <c r="A30" s="61"/>
      <c r="B30" s="62" t="s">
        <v>50</v>
      </c>
      <c r="C30" s="63" t="s">
        <v>72</v>
      </c>
      <c r="D30" s="63"/>
      <c r="E30" s="64"/>
      <c r="F30" s="61"/>
      <c r="G30" s="22"/>
      <c r="H30" s="61"/>
      <c r="I30" s="61"/>
    </row>
    <row r="31" spans="1:9" x14ac:dyDescent="0.3">
      <c r="A31" s="55"/>
      <c r="B31" s="56" t="s">
        <v>62</v>
      </c>
      <c r="C31" s="57"/>
      <c r="D31" s="57"/>
      <c r="E31" s="58"/>
      <c r="F31" s="66"/>
      <c r="G31" s="23"/>
      <c r="H31" s="55"/>
      <c r="I31" s="55"/>
    </row>
    <row r="32" spans="1:9" ht="16.2" x14ac:dyDescent="0.3">
      <c r="A32" s="61"/>
      <c r="B32" s="62" t="s">
        <v>20</v>
      </c>
      <c r="C32" s="63"/>
      <c r="D32" s="63"/>
      <c r="E32" s="64"/>
      <c r="F32" s="61"/>
      <c r="G32" s="30"/>
      <c r="H32" s="61"/>
      <c r="I32" s="61"/>
    </row>
    <row r="33" spans="1:9" s="75" customFormat="1" ht="84.75" customHeight="1" x14ac:dyDescent="0.3">
      <c r="A33" s="19">
        <v>1</v>
      </c>
      <c r="B33" s="21" t="s">
        <v>272</v>
      </c>
      <c r="C33" s="19" t="s">
        <v>111</v>
      </c>
      <c r="D33" s="19" t="s">
        <v>69</v>
      </c>
      <c r="E33" s="21" t="s">
        <v>240</v>
      </c>
      <c r="F33" s="25" t="s">
        <v>188</v>
      </c>
      <c r="G33" s="20">
        <v>834.8</v>
      </c>
      <c r="H33" s="19" t="s">
        <v>6</v>
      </c>
      <c r="I33" s="19" t="s">
        <v>241</v>
      </c>
    </row>
    <row r="34" spans="1:9" s="75" customFormat="1" ht="96" customHeight="1" x14ac:dyDescent="0.3">
      <c r="A34" s="19">
        <v>2</v>
      </c>
      <c r="B34" s="21" t="s">
        <v>242</v>
      </c>
      <c r="C34" s="19" t="s">
        <v>111</v>
      </c>
      <c r="D34" s="19" t="s">
        <v>69</v>
      </c>
      <c r="E34" s="21" t="s">
        <v>243</v>
      </c>
      <c r="F34" s="25" t="s">
        <v>188</v>
      </c>
      <c r="G34" s="20">
        <v>1215.0419999999999</v>
      </c>
      <c r="H34" s="19" t="s">
        <v>6</v>
      </c>
      <c r="I34" s="19" t="s">
        <v>244</v>
      </c>
    </row>
    <row r="35" spans="1:9" s="75" customFormat="1" ht="93.6" x14ac:dyDescent="0.3">
      <c r="A35" s="19">
        <v>3</v>
      </c>
      <c r="B35" s="21" t="s">
        <v>271</v>
      </c>
      <c r="C35" s="19" t="s">
        <v>238</v>
      </c>
      <c r="D35" s="19" t="s">
        <v>245</v>
      </c>
      <c r="E35" s="21" t="s">
        <v>246</v>
      </c>
      <c r="F35" s="25">
        <v>45296</v>
      </c>
      <c r="G35" s="20">
        <v>8568.5110000000004</v>
      </c>
      <c r="H35" s="19" t="s">
        <v>6</v>
      </c>
      <c r="I35" s="19"/>
    </row>
    <row r="36" spans="1:9" s="75" customFormat="1" ht="95.25" customHeight="1" x14ac:dyDescent="0.3">
      <c r="A36" s="19">
        <v>4</v>
      </c>
      <c r="B36" s="21" t="s">
        <v>271</v>
      </c>
      <c r="C36" s="19" t="s">
        <v>238</v>
      </c>
      <c r="D36" s="19" t="s">
        <v>245</v>
      </c>
      <c r="E36" s="21" t="s">
        <v>247</v>
      </c>
      <c r="F36" s="25">
        <v>45296</v>
      </c>
      <c r="G36" s="20">
        <v>8033.4719999999998</v>
      </c>
      <c r="H36" s="19" t="s">
        <v>6</v>
      </c>
      <c r="I36" s="19"/>
    </row>
    <row r="37" spans="1:9" s="75" customFormat="1" ht="94.5" customHeight="1" x14ac:dyDescent="0.3">
      <c r="A37" s="19">
        <v>5</v>
      </c>
      <c r="B37" s="21" t="s">
        <v>271</v>
      </c>
      <c r="C37" s="19" t="s">
        <v>238</v>
      </c>
      <c r="D37" s="19" t="s">
        <v>245</v>
      </c>
      <c r="E37" s="21" t="s">
        <v>248</v>
      </c>
      <c r="F37" s="25">
        <v>45295</v>
      </c>
      <c r="G37" s="20">
        <v>7208.9830000000002</v>
      </c>
      <c r="H37" s="19" t="s">
        <v>6</v>
      </c>
      <c r="I37" s="19"/>
    </row>
    <row r="38" spans="1:9" s="75" customFormat="1" ht="65.25" customHeight="1" x14ac:dyDescent="0.3">
      <c r="A38" s="19">
        <v>6</v>
      </c>
      <c r="B38" s="21" t="s">
        <v>249</v>
      </c>
      <c r="C38" s="19" t="s">
        <v>111</v>
      </c>
      <c r="D38" s="19" t="s">
        <v>69</v>
      </c>
      <c r="E38" s="21" t="s">
        <v>250</v>
      </c>
      <c r="F38" s="25">
        <v>45292</v>
      </c>
      <c r="G38" s="20">
        <v>1128.979</v>
      </c>
      <c r="H38" s="19" t="s">
        <v>6</v>
      </c>
      <c r="I38" s="19" t="s">
        <v>251</v>
      </c>
    </row>
    <row r="39" spans="1:9" s="75" customFormat="1" ht="32.25" customHeight="1" x14ac:dyDescent="0.3">
      <c r="A39" s="19">
        <v>7</v>
      </c>
      <c r="B39" s="21" t="s">
        <v>249</v>
      </c>
      <c r="C39" s="19" t="s">
        <v>78</v>
      </c>
      <c r="D39" s="19" t="s">
        <v>69</v>
      </c>
      <c r="E39" s="21" t="s">
        <v>252</v>
      </c>
      <c r="F39" s="25" t="s">
        <v>188</v>
      </c>
      <c r="G39" s="20">
        <v>215</v>
      </c>
      <c r="H39" s="19" t="s">
        <v>52</v>
      </c>
      <c r="I39" s="19" t="s">
        <v>383</v>
      </c>
    </row>
    <row r="40" spans="1:9" s="75" customFormat="1" ht="33.75" customHeight="1" x14ac:dyDescent="0.3">
      <c r="A40" s="19">
        <v>8</v>
      </c>
      <c r="B40" s="21" t="s">
        <v>249</v>
      </c>
      <c r="C40" s="19" t="s">
        <v>78</v>
      </c>
      <c r="D40" s="19" t="s">
        <v>69</v>
      </c>
      <c r="E40" s="21" t="s">
        <v>253</v>
      </c>
      <c r="F40" s="25" t="s">
        <v>188</v>
      </c>
      <c r="G40" s="20">
        <v>1125</v>
      </c>
      <c r="H40" s="19" t="s">
        <v>52</v>
      </c>
      <c r="I40" s="19" t="s">
        <v>383</v>
      </c>
    </row>
    <row r="41" spans="1:9" s="75" customFormat="1" ht="69.599999999999994" customHeight="1" x14ac:dyDescent="0.3">
      <c r="A41" s="19">
        <v>9</v>
      </c>
      <c r="B41" s="21" t="s">
        <v>254</v>
      </c>
      <c r="C41" s="19" t="s">
        <v>111</v>
      </c>
      <c r="D41" s="19" t="s">
        <v>69</v>
      </c>
      <c r="E41" s="21" t="s">
        <v>269</v>
      </c>
      <c r="F41" s="25" t="s">
        <v>188</v>
      </c>
      <c r="G41" s="20">
        <v>573.20000000000005</v>
      </c>
      <c r="H41" s="19" t="s">
        <v>6</v>
      </c>
      <c r="I41" s="19" t="s">
        <v>251</v>
      </c>
    </row>
    <row r="42" spans="1:9" s="75" customFormat="1" ht="338.4" customHeight="1" x14ac:dyDescent="0.3">
      <c r="A42" s="19">
        <v>10</v>
      </c>
      <c r="B42" s="21" t="s">
        <v>407</v>
      </c>
      <c r="C42" s="19" t="s">
        <v>114</v>
      </c>
      <c r="D42" s="19" t="s">
        <v>70</v>
      </c>
      <c r="E42" s="21" t="s">
        <v>408</v>
      </c>
      <c r="F42" s="25" t="s">
        <v>188</v>
      </c>
      <c r="G42" s="20">
        <v>360</v>
      </c>
      <c r="H42" s="19" t="s">
        <v>6</v>
      </c>
      <c r="I42" s="19" t="s">
        <v>255</v>
      </c>
    </row>
    <row r="43" spans="1:9" s="75" customFormat="1" ht="122.25" customHeight="1" x14ac:dyDescent="0.3">
      <c r="A43" s="19">
        <v>11</v>
      </c>
      <c r="B43" s="21" t="s">
        <v>256</v>
      </c>
      <c r="C43" s="19" t="s">
        <v>270</v>
      </c>
      <c r="D43" s="19" t="s">
        <v>70</v>
      </c>
      <c r="E43" s="21" t="s">
        <v>257</v>
      </c>
      <c r="F43" s="25" t="s">
        <v>188</v>
      </c>
      <c r="G43" s="20">
        <v>21000</v>
      </c>
      <c r="H43" s="19" t="s">
        <v>6</v>
      </c>
      <c r="I43" s="19"/>
    </row>
    <row r="44" spans="1:9" s="75" customFormat="1" ht="156.6" customHeight="1" x14ac:dyDescent="0.3">
      <c r="A44" s="19">
        <v>12</v>
      </c>
      <c r="B44" s="21" t="s">
        <v>256</v>
      </c>
      <c r="C44" s="19" t="s">
        <v>270</v>
      </c>
      <c r="D44" s="19" t="s">
        <v>70</v>
      </c>
      <c r="E44" s="21" t="s">
        <v>394</v>
      </c>
      <c r="F44" s="25" t="s">
        <v>188</v>
      </c>
      <c r="G44" s="20">
        <v>20000</v>
      </c>
      <c r="H44" s="19" t="s">
        <v>6</v>
      </c>
      <c r="I44" s="84"/>
    </row>
    <row r="45" spans="1:9" s="75" customFormat="1" ht="67.2" customHeight="1" x14ac:dyDescent="0.3">
      <c r="A45" s="19">
        <v>13</v>
      </c>
      <c r="B45" s="21" t="s">
        <v>256</v>
      </c>
      <c r="C45" s="19" t="s">
        <v>111</v>
      </c>
      <c r="D45" s="19" t="s">
        <v>69</v>
      </c>
      <c r="E45" s="21" t="s">
        <v>395</v>
      </c>
      <c r="F45" s="25" t="s">
        <v>188</v>
      </c>
      <c r="G45" s="20">
        <v>228.3</v>
      </c>
      <c r="H45" s="19" t="s">
        <v>6</v>
      </c>
      <c r="I45" s="84"/>
    </row>
    <row r="46" spans="1:9" s="75" customFormat="1" ht="122.4" customHeight="1" x14ac:dyDescent="0.3">
      <c r="A46" s="19">
        <v>14</v>
      </c>
      <c r="B46" s="21" t="s">
        <v>256</v>
      </c>
      <c r="C46" s="19" t="s">
        <v>270</v>
      </c>
      <c r="D46" s="19" t="s">
        <v>70</v>
      </c>
      <c r="E46" s="21" t="s">
        <v>258</v>
      </c>
      <c r="F46" s="25" t="s">
        <v>188</v>
      </c>
      <c r="G46" s="20">
        <v>4000</v>
      </c>
      <c r="H46" s="19" t="s">
        <v>6</v>
      </c>
      <c r="I46" s="19"/>
    </row>
    <row r="47" spans="1:9" s="75" customFormat="1" ht="124.8" customHeight="1" x14ac:dyDescent="0.3">
      <c r="A47" s="19">
        <v>15</v>
      </c>
      <c r="B47" s="21" t="s">
        <v>256</v>
      </c>
      <c r="C47" s="19" t="s">
        <v>270</v>
      </c>
      <c r="D47" s="19" t="s">
        <v>245</v>
      </c>
      <c r="E47" s="21" t="s">
        <v>259</v>
      </c>
      <c r="F47" s="25" t="s">
        <v>188</v>
      </c>
      <c r="G47" s="20">
        <v>5000</v>
      </c>
      <c r="H47" s="19" t="s">
        <v>6</v>
      </c>
      <c r="I47" s="19"/>
    </row>
    <row r="48" spans="1:9" s="75" customFormat="1" ht="50.4" customHeight="1" x14ac:dyDescent="0.3">
      <c r="A48" s="19">
        <v>16</v>
      </c>
      <c r="B48" s="21" t="s">
        <v>260</v>
      </c>
      <c r="C48" s="19" t="s">
        <v>111</v>
      </c>
      <c r="D48" s="19" t="s">
        <v>69</v>
      </c>
      <c r="E48" s="21" t="s">
        <v>261</v>
      </c>
      <c r="F48" s="25" t="s">
        <v>188</v>
      </c>
      <c r="G48" s="20">
        <v>282.245</v>
      </c>
      <c r="H48" s="19" t="s">
        <v>6</v>
      </c>
      <c r="I48" s="19" t="s">
        <v>251</v>
      </c>
    </row>
    <row r="49" spans="1:9" s="75" customFormat="1" ht="49.8" customHeight="1" x14ac:dyDescent="0.3">
      <c r="A49" s="19">
        <v>17</v>
      </c>
      <c r="B49" s="21" t="s">
        <v>260</v>
      </c>
      <c r="C49" s="19" t="s">
        <v>111</v>
      </c>
      <c r="D49" s="19" t="s">
        <v>69</v>
      </c>
      <c r="E49" s="21" t="s">
        <v>261</v>
      </c>
      <c r="F49" s="25" t="s">
        <v>188</v>
      </c>
      <c r="G49" s="20">
        <v>5545.9920000000002</v>
      </c>
      <c r="H49" s="19" t="s">
        <v>6</v>
      </c>
      <c r="I49" s="19" t="s">
        <v>262</v>
      </c>
    </row>
    <row r="50" spans="1:9" s="75" customFormat="1" ht="37.5" customHeight="1" x14ac:dyDescent="0.3">
      <c r="A50" s="19">
        <v>18</v>
      </c>
      <c r="B50" s="21" t="s">
        <v>260</v>
      </c>
      <c r="C50" s="19" t="s">
        <v>110</v>
      </c>
      <c r="D50" s="19" t="s">
        <v>70</v>
      </c>
      <c r="E50" s="21" t="s">
        <v>263</v>
      </c>
      <c r="F50" s="25" t="s">
        <v>188</v>
      </c>
      <c r="G50" s="20">
        <v>371.41199999999998</v>
      </c>
      <c r="H50" s="19" t="s">
        <v>6</v>
      </c>
      <c r="I50" s="19" t="s">
        <v>264</v>
      </c>
    </row>
    <row r="51" spans="1:9" s="75" customFormat="1" ht="34.799999999999997" customHeight="1" x14ac:dyDescent="0.3">
      <c r="A51" s="19">
        <v>19</v>
      </c>
      <c r="B51" s="21" t="s">
        <v>260</v>
      </c>
      <c r="C51" s="19" t="s">
        <v>134</v>
      </c>
      <c r="D51" s="19" t="s">
        <v>70</v>
      </c>
      <c r="E51" s="21" t="s">
        <v>265</v>
      </c>
      <c r="F51" s="25" t="s">
        <v>188</v>
      </c>
      <c r="G51" s="20">
        <v>264.25200000000001</v>
      </c>
      <c r="H51" s="19" t="s">
        <v>6</v>
      </c>
      <c r="I51" s="19" t="s">
        <v>264</v>
      </c>
    </row>
    <row r="52" spans="1:9" s="75" customFormat="1" ht="63.75" customHeight="1" x14ac:dyDescent="0.3">
      <c r="A52" s="19">
        <v>20</v>
      </c>
      <c r="B52" s="21" t="s">
        <v>260</v>
      </c>
      <c r="C52" s="19" t="s">
        <v>111</v>
      </c>
      <c r="D52" s="19" t="s">
        <v>70</v>
      </c>
      <c r="E52" s="21" t="s">
        <v>388</v>
      </c>
      <c r="F52" s="25" t="s">
        <v>188</v>
      </c>
      <c r="G52" s="20">
        <v>282.70100000000002</v>
      </c>
      <c r="H52" s="19" t="s">
        <v>6</v>
      </c>
      <c r="I52" s="19" t="s">
        <v>251</v>
      </c>
    </row>
    <row r="53" spans="1:9" s="75" customFormat="1" ht="63.75" customHeight="1" x14ac:dyDescent="0.3">
      <c r="A53" s="19">
        <v>21</v>
      </c>
      <c r="B53" s="21" t="s">
        <v>260</v>
      </c>
      <c r="C53" s="19" t="s">
        <v>111</v>
      </c>
      <c r="D53" s="19" t="s">
        <v>70</v>
      </c>
      <c r="E53" s="21" t="s">
        <v>389</v>
      </c>
      <c r="F53" s="25" t="s">
        <v>188</v>
      </c>
      <c r="G53" s="20">
        <v>522.79999999999995</v>
      </c>
      <c r="H53" s="19" t="s">
        <v>6</v>
      </c>
      <c r="I53" s="19" t="s">
        <v>390</v>
      </c>
    </row>
    <row r="54" spans="1:9" s="75" customFormat="1" ht="63.75" customHeight="1" x14ac:dyDescent="0.3">
      <c r="A54" s="19">
        <v>22</v>
      </c>
      <c r="B54" s="21" t="s">
        <v>260</v>
      </c>
      <c r="C54" s="19" t="s">
        <v>111</v>
      </c>
      <c r="D54" s="19" t="s">
        <v>69</v>
      </c>
      <c r="E54" s="21" t="s">
        <v>391</v>
      </c>
      <c r="F54" s="25" t="s">
        <v>188</v>
      </c>
      <c r="G54" s="20">
        <v>6965.7550000000001</v>
      </c>
      <c r="H54" s="19" t="s">
        <v>6</v>
      </c>
      <c r="I54" s="19" t="s">
        <v>390</v>
      </c>
    </row>
    <row r="55" spans="1:9" s="75" customFormat="1" ht="61.2" customHeight="1" x14ac:dyDescent="0.3">
      <c r="A55" s="19">
        <v>23</v>
      </c>
      <c r="B55" s="21" t="s">
        <v>260</v>
      </c>
      <c r="C55" s="19" t="s">
        <v>226</v>
      </c>
      <c r="D55" s="19" t="s">
        <v>69</v>
      </c>
      <c r="E55" s="21" t="s">
        <v>392</v>
      </c>
      <c r="F55" s="25" t="s">
        <v>188</v>
      </c>
      <c r="G55" s="20">
        <v>310</v>
      </c>
      <c r="H55" s="19" t="s">
        <v>52</v>
      </c>
      <c r="I55" s="19" t="s">
        <v>396</v>
      </c>
    </row>
    <row r="56" spans="1:9" s="75" customFormat="1" ht="33.6" customHeight="1" x14ac:dyDescent="0.3">
      <c r="A56" s="19">
        <v>24</v>
      </c>
      <c r="B56" s="21" t="s">
        <v>260</v>
      </c>
      <c r="C56" s="19" t="s">
        <v>226</v>
      </c>
      <c r="D56" s="19" t="s">
        <v>69</v>
      </c>
      <c r="E56" s="21" t="s">
        <v>393</v>
      </c>
      <c r="F56" s="25" t="s">
        <v>188</v>
      </c>
      <c r="G56" s="20">
        <v>300</v>
      </c>
      <c r="H56" s="19" t="s">
        <v>52</v>
      </c>
      <c r="I56" s="19"/>
    </row>
    <row r="57" spans="1:9" s="75" customFormat="1" ht="46.8" customHeight="1" x14ac:dyDescent="0.3">
      <c r="A57" s="19">
        <v>25</v>
      </c>
      <c r="B57" s="21" t="s">
        <v>266</v>
      </c>
      <c r="C57" s="19" t="s">
        <v>111</v>
      </c>
      <c r="D57" s="19" t="s">
        <v>69</v>
      </c>
      <c r="E57" s="21" t="s">
        <v>267</v>
      </c>
      <c r="F57" s="25" t="s">
        <v>188</v>
      </c>
      <c r="G57" s="20" t="s">
        <v>268</v>
      </c>
      <c r="H57" s="19" t="s">
        <v>6</v>
      </c>
      <c r="I57" s="19" t="s">
        <v>251</v>
      </c>
    </row>
    <row r="58" spans="1:9" s="75" customFormat="1" ht="38.4" customHeight="1" x14ac:dyDescent="0.3">
      <c r="A58" s="19">
        <v>26</v>
      </c>
      <c r="B58" s="21" t="s">
        <v>266</v>
      </c>
      <c r="C58" s="19" t="s">
        <v>78</v>
      </c>
      <c r="D58" s="19" t="s">
        <v>69</v>
      </c>
      <c r="E58" s="21" t="s">
        <v>239</v>
      </c>
      <c r="F58" s="25" t="s">
        <v>188</v>
      </c>
      <c r="G58" s="20">
        <v>313.2</v>
      </c>
      <c r="H58" s="19" t="s">
        <v>6</v>
      </c>
      <c r="I58" s="19"/>
    </row>
    <row r="59" spans="1:9" s="75" customFormat="1" ht="33.6" customHeight="1" x14ac:dyDescent="0.3">
      <c r="A59" s="19">
        <v>27</v>
      </c>
      <c r="B59" s="21" t="s">
        <v>384</v>
      </c>
      <c r="C59" s="19" t="s">
        <v>73</v>
      </c>
      <c r="D59" s="19" t="s">
        <v>69</v>
      </c>
      <c r="E59" s="21" t="s">
        <v>385</v>
      </c>
      <c r="F59" s="25" t="s">
        <v>188</v>
      </c>
      <c r="G59" s="20">
        <v>212.5</v>
      </c>
      <c r="H59" s="19" t="s">
        <v>6</v>
      </c>
      <c r="I59" s="19"/>
    </row>
    <row r="60" spans="1:9" s="75" customFormat="1" ht="60.6" customHeight="1" x14ac:dyDescent="0.3">
      <c r="A60" s="19">
        <v>28</v>
      </c>
      <c r="B60" s="21" t="s">
        <v>386</v>
      </c>
      <c r="C60" s="19" t="s">
        <v>111</v>
      </c>
      <c r="D60" s="19" t="s">
        <v>69</v>
      </c>
      <c r="E60" s="21" t="s">
        <v>406</v>
      </c>
      <c r="F60" s="25" t="s">
        <v>188</v>
      </c>
      <c r="G60" s="20">
        <v>2187.4270000000001</v>
      </c>
      <c r="H60" s="19" t="s">
        <v>6</v>
      </c>
      <c r="I60" s="19" t="s">
        <v>387</v>
      </c>
    </row>
    <row r="61" spans="1:9" ht="37.799999999999997" customHeight="1" x14ac:dyDescent="0.3">
      <c r="A61" s="61"/>
      <c r="B61" s="62" t="s">
        <v>44</v>
      </c>
      <c r="C61" s="63" t="s">
        <v>72</v>
      </c>
      <c r="D61" s="63"/>
      <c r="E61" s="64"/>
      <c r="F61" s="61"/>
      <c r="G61" s="30"/>
      <c r="H61" s="61"/>
      <c r="I61" s="61"/>
    </row>
    <row r="62" spans="1:9" ht="16.2" x14ac:dyDescent="0.3">
      <c r="A62" s="61"/>
      <c r="B62" s="62" t="s">
        <v>18</v>
      </c>
      <c r="C62" s="63" t="s">
        <v>72</v>
      </c>
      <c r="D62" s="63"/>
      <c r="E62" s="64"/>
      <c r="F62" s="61"/>
      <c r="G62" s="30"/>
      <c r="H62" s="61"/>
      <c r="I62" s="61"/>
    </row>
    <row r="63" spans="1:9" s="18" customFormat="1" ht="76.8" customHeight="1" x14ac:dyDescent="0.3">
      <c r="A63" s="19">
        <v>1</v>
      </c>
      <c r="B63" s="21" t="s">
        <v>170</v>
      </c>
      <c r="C63" s="19" t="s">
        <v>111</v>
      </c>
      <c r="D63" s="19" t="s">
        <v>69</v>
      </c>
      <c r="E63" s="21" t="s">
        <v>171</v>
      </c>
      <c r="F63" s="25">
        <v>45301</v>
      </c>
      <c r="G63" s="20">
        <v>6527.14</v>
      </c>
      <c r="H63" s="19" t="s">
        <v>6</v>
      </c>
      <c r="I63" s="19" t="s">
        <v>172</v>
      </c>
    </row>
    <row r="64" spans="1:9" s="18" customFormat="1" ht="80.400000000000006" customHeight="1" x14ac:dyDescent="0.3">
      <c r="A64" s="19">
        <v>2</v>
      </c>
      <c r="B64" s="21" t="s">
        <v>173</v>
      </c>
      <c r="C64" s="19" t="s">
        <v>111</v>
      </c>
      <c r="D64" s="19" t="s">
        <v>69</v>
      </c>
      <c r="E64" s="21" t="s">
        <v>174</v>
      </c>
      <c r="F64" s="25">
        <v>45299</v>
      </c>
      <c r="G64" s="20">
        <v>570</v>
      </c>
      <c r="H64" s="19" t="s">
        <v>6</v>
      </c>
      <c r="I64" s="19" t="s">
        <v>172</v>
      </c>
    </row>
    <row r="65" spans="1:9" s="18" customFormat="1" ht="84.6" customHeight="1" x14ac:dyDescent="0.3">
      <c r="A65" s="19">
        <v>3</v>
      </c>
      <c r="B65" s="21" t="s">
        <v>409</v>
      </c>
      <c r="C65" s="19" t="s">
        <v>111</v>
      </c>
      <c r="D65" s="19" t="s">
        <v>69</v>
      </c>
      <c r="E65" s="21" t="s">
        <v>174</v>
      </c>
      <c r="F65" s="25">
        <v>45300</v>
      </c>
      <c r="G65" s="20">
        <v>525.4</v>
      </c>
      <c r="H65" s="19" t="s">
        <v>6</v>
      </c>
      <c r="I65" s="19" t="s">
        <v>172</v>
      </c>
    </row>
    <row r="66" spans="1:9" s="18" customFormat="1" ht="44.4" customHeight="1" x14ac:dyDescent="0.3">
      <c r="A66" s="19">
        <v>4</v>
      </c>
      <c r="B66" s="21" t="s">
        <v>175</v>
      </c>
      <c r="C66" s="19" t="s">
        <v>73</v>
      </c>
      <c r="D66" s="19" t="s">
        <v>69</v>
      </c>
      <c r="E66" s="21" t="s">
        <v>176</v>
      </c>
      <c r="F66" s="25">
        <v>45300</v>
      </c>
      <c r="G66" s="20">
        <v>406.07</v>
      </c>
      <c r="H66" s="19" t="s">
        <v>6</v>
      </c>
      <c r="I66" s="19" t="s">
        <v>82</v>
      </c>
    </row>
    <row r="67" spans="1:9" s="18" customFormat="1" ht="78.599999999999994" customHeight="1" x14ac:dyDescent="0.3">
      <c r="A67" s="19">
        <v>5</v>
      </c>
      <c r="B67" s="21" t="s">
        <v>175</v>
      </c>
      <c r="C67" s="19" t="s">
        <v>111</v>
      </c>
      <c r="D67" s="19" t="s">
        <v>69</v>
      </c>
      <c r="E67" s="21" t="s">
        <v>177</v>
      </c>
      <c r="F67" s="25">
        <v>45300</v>
      </c>
      <c r="G67" s="20">
        <v>201.6</v>
      </c>
      <c r="H67" s="19" t="s">
        <v>6</v>
      </c>
      <c r="I67" s="19" t="s">
        <v>172</v>
      </c>
    </row>
    <row r="68" spans="1:9" s="18" customFormat="1" ht="166.5" customHeight="1" x14ac:dyDescent="0.3">
      <c r="A68" s="19">
        <v>6</v>
      </c>
      <c r="B68" s="21" t="s">
        <v>170</v>
      </c>
      <c r="C68" s="19" t="s">
        <v>295</v>
      </c>
      <c r="D68" s="19" t="s">
        <v>70</v>
      </c>
      <c r="E68" s="21" t="s">
        <v>296</v>
      </c>
      <c r="F68" s="25">
        <v>45296</v>
      </c>
      <c r="G68" s="20">
        <v>314.08</v>
      </c>
      <c r="H68" s="19" t="s">
        <v>297</v>
      </c>
      <c r="I68" s="19"/>
    </row>
    <row r="69" spans="1:9" s="18" customFormat="1" ht="49.2" customHeight="1" x14ac:dyDescent="0.3">
      <c r="A69" s="19">
        <v>7</v>
      </c>
      <c r="B69" s="21" t="s">
        <v>286</v>
      </c>
      <c r="C69" s="15" t="s">
        <v>78</v>
      </c>
      <c r="D69" s="15" t="s">
        <v>236</v>
      </c>
      <c r="E69" s="21" t="s">
        <v>287</v>
      </c>
      <c r="F69" s="80">
        <v>45301</v>
      </c>
      <c r="G69" s="20">
        <v>213.8</v>
      </c>
      <c r="H69" s="19" t="s">
        <v>6</v>
      </c>
      <c r="I69" s="19" t="s">
        <v>288</v>
      </c>
    </row>
    <row r="70" spans="1:9" s="18" customFormat="1" ht="50.4" customHeight="1" x14ac:dyDescent="0.3">
      <c r="A70" s="19">
        <v>8</v>
      </c>
      <c r="B70" s="21" t="s">
        <v>286</v>
      </c>
      <c r="C70" s="15" t="s">
        <v>78</v>
      </c>
      <c r="D70" s="15" t="s">
        <v>236</v>
      </c>
      <c r="E70" s="21" t="s">
        <v>287</v>
      </c>
      <c r="F70" s="80">
        <v>45307</v>
      </c>
      <c r="G70" s="20">
        <v>2800</v>
      </c>
      <c r="H70" s="19" t="s">
        <v>6</v>
      </c>
      <c r="I70" s="19"/>
    </row>
    <row r="71" spans="1:9" s="18" customFormat="1" ht="63.6" customHeight="1" x14ac:dyDescent="0.3">
      <c r="A71" s="19">
        <v>9</v>
      </c>
      <c r="B71" s="21" t="s">
        <v>289</v>
      </c>
      <c r="C71" s="15" t="s">
        <v>73</v>
      </c>
      <c r="D71" s="15" t="s">
        <v>290</v>
      </c>
      <c r="E71" s="21" t="s">
        <v>291</v>
      </c>
      <c r="F71" s="80">
        <v>45303</v>
      </c>
      <c r="G71" s="20">
        <v>1874</v>
      </c>
      <c r="H71" s="19" t="s">
        <v>6</v>
      </c>
      <c r="I71" s="19" t="s">
        <v>292</v>
      </c>
    </row>
    <row r="72" spans="1:9" s="18" customFormat="1" ht="94.2" customHeight="1" x14ac:dyDescent="0.3">
      <c r="A72" s="19">
        <v>10</v>
      </c>
      <c r="B72" s="21" t="s">
        <v>293</v>
      </c>
      <c r="C72" s="15" t="s">
        <v>168</v>
      </c>
      <c r="D72" s="15" t="s">
        <v>290</v>
      </c>
      <c r="E72" s="21" t="s">
        <v>294</v>
      </c>
      <c r="F72" s="15" t="s">
        <v>107</v>
      </c>
      <c r="G72" s="20">
        <v>900</v>
      </c>
      <c r="H72" s="19" t="s">
        <v>6</v>
      </c>
      <c r="I72" s="19"/>
    </row>
    <row r="73" spans="1:9" ht="21.6" customHeight="1" x14ac:dyDescent="0.3">
      <c r="A73" s="61"/>
      <c r="B73" s="62" t="s">
        <v>46</v>
      </c>
      <c r="C73" s="63" t="s">
        <v>72</v>
      </c>
      <c r="D73" s="63"/>
      <c r="E73" s="64"/>
      <c r="F73" s="61"/>
      <c r="G73" s="30"/>
      <c r="H73" s="61"/>
      <c r="I73" s="61"/>
    </row>
    <row r="74" spans="1:9" ht="16.2" x14ac:dyDescent="0.3">
      <c r="A74" s="61"/>
      <c r="B74" s="62" t="s">
        <v>19</v>
      </c>
      <c r="C74" s="63"/>
      <c r="D74" s="63"/>
      <c r="E74" s="64"/>
      <c r="F74" s="61"/>
      <c r="G74" s="30"/>
      <c r="H74" s="61"/>
      <c r="I74" s="61"/>
    </row>
    <row r="75" spans="1:9" s="65" customFormat="1" ht="93.6" x14ac:dyDescent="0.3">
      <c r="A75" s="19">
        <v>1</v>
      </c>
      <c r="B75" s="21" t="s">
        <v>88</v>
      </c>
      <c r="C75" s="19" t="s">
        <v>111</v>
      </c>
      <c r="D75" s="19" t="s">
        <v>70</v>
      </c>
      <c r="E75" s="21" t="s">
        <v>112</v>
      </c>
      <c r="F75" s="25">
        <v>45293</v>
      </c>
      <c r="G75" s="20">
        <v>6306</v>
      </c>
      <c r="H75" s="19" t="s">
        <v>77</v>
      </c>
      <c r="I75" s="19" t="s">
        <v>251</v>
      </c>
    </row>
    <row r="76" spans="1:9" s="65" customFormat="1" ht="81" customHeight="1" x14ac:dyDescent="0.3">
      <c r="A76" s="19">
        <v>2</v>
      </c>
      <c r="B76" s="21" t="s">
        <v>88</v>
      </c>
      <c r="C76" s="19" t="s">
        <v>73</v>
      </c>
      <c r="D76" s="19" t="s">
        <v>70</v>
      </c>
      <c r="E76" s="21" t="s">
        <v>89</v>
      </c>
      <c r="F76" s="25">
        <v>45293</v>
      </c>
      <c r="G76" s="20" t="s">
        <v>113</v>
      </c>
      <c r="H76" s="19" t="s">
        <v>77</v>
      </c>
      <c r="I76" s="19" t="s">
        <v>209</v>
      </c>
    </row>
    <row r="77" spans="1:9" s="73" customFormat="1" ht="126.6" customHeight="1" x14ac:dyDescent="0.3">
      <c r="A77" s="19">
        <v>3</v>
      </c>
      <c r="B77" s="21" t="s">
        <v>88</v>
      </c>
      <c r="C77" s="19" t="s">
        <v>322</v>
      </c>
      <c r="D77" s="19" t="s">
        <v>70</v>
      </c>
      <c r="E77" s="21" t="s">
        <v>178</v>
      </c>
      <c r="F77" s="25">
        <v>45299</v>
      </c>
      <c r="G77" s="20">
        <v>359.3</v>
      </c>
      <c r="H77" s="19" t="s">
        <v>77</v>
      </c>
      <c r="I77" s="19" t="s">
        <v>179</v>
      </c>
    </row>
    <row r="78" spans="1:9" s="73" customFormat="1" ht="172.8" customHeight="1" x14ac:dyDescent="0.3">
      <c r="A78" s="19">
        <v>4</v>
      </c>
      <c r="B78" s="21" t="s">
        <v>298</v>
      </c>
      <c r="C78" s="19" t="s">
        <v>301</v>
      </c>
      <c r="D78" s="19" t="s">
        <v>70</v>
      </c>
      <c r="E78" s="21" t="s">
        <v>299</v>
      </c>
      <c r="F78" s="25">
        <v>45306</v>
      </c>
      <c r="G78" s="20">
        <v>419.2</v>
      </c>
      <c r="H78" s="19" t="s">
        <v>77</v>
      </c>
      <c r="I78" s="19" t="s">
        <v>300</v>
      </c>
    </row>
    <row r="79" spans="1:9" ht="16.2" x14ac:dyDescent="0.3">
      <c r="A79" s="61"/>
      <c r="B79" s="62" t="s">
        <v>22</v>
      </c>
      <c r="C79" s="63" t="s">
        <v>72</v>
      </c>
      <c r="D79" s="63"/>
      <c r="E79" s="64"/>
      <c r="F79" s="61"/>
      <c r="G79" s="30"/>
      <c r="H79" s="61"/>
      <c r="I79" s="61"/>
    </row>
    <row r="80" spans="1:9" ht="16.2" x14ac:dyDescent="0.3">
      <c r="A80" s="61"/>
      <c r="B80" s="62" t="s">
        <v>8</v>
      </c>
      <c r="C80" s="63" t="s">
        <v>72</v>
      </c>
      <c r="D80" s="63"/>
      <c r="E80" s="64"/>
      <c r="F80" s="61"/>
      <c r="G80" s="30"/>
      <c r="H80" s="61"/>
      <c r="I80" s="61"/>
    </row>
    <row r="81" spans="1:1021" ht="16.2" x14ac:dyDescent="0.3">
      <c r="A81" s="61"/>
      <c r="B81" s="62" t="s">
        <v>37</v>
      </c>
      <c r="C81" s="63" t="s">
        <v>72</v>
      </c>
      <c r="D81" s="63"/>
      <c r="E81" s="64"/>
      <c r="F81" s="61"/>
      <c r="G81" s="30"/>
      <c r="H81" s="61"/>
      <c r="I81" s="61"/>
    </row>
    <row r="82" spans="1:1021" ht="16.2" x14ac:dyDescent="0.3">
      <c r="A82" s="61"/>
      <c r="B82" s="62" t="s">
        <v>38</v>
      </c>
      <c r="C82" s="63" t="s">
        <v>72</v>
      </c>
      <c r="D82" s="63"/>
      <c r="E82" s="64"/>
      <c r="F82" s="61"/>
      <c r="G82" s="30"/>
      <c r="H82" s="61"/>
      <c r="I82" s="61"/>
    </row>
    <row r="83" spans="1:1021" s="73" customFormat="1" ht="57" customHeight="1" x14ac:dyDescent="0.3">
      <c r="A83" s="19">
        <v>1</v>
      </c>
      <c r="B83" s="21" t="s">
        <v>235</v>
      </c>
      <c r="C83" s="19" t="s">
        <v>78</v>
      </c>
      <c r="D83" s="19" t="s">
        <v>69</v>
      </c>
      <c r="E83" s="21" t="s">
        <v>237</v>
      </c>
      <c r="F83" s="25">
        <v>45300</v>
      </c>
      <c r="G83" s="20">
        <v>2332</v>
      </c>
      <c r="H83" s="19" t="s">
        <v>6</v>
      </c>
      <c r="I83" s="19"/>
    </row>
    <row r="84" spans="1:1021" s="73" customFormat="1" ht="67.5" customHeight="1" x14ac:dyDescent="0.3">
      <c r="A84" s="19">
        <v>2</v>
      </c>
      <c r="B84" s="21" t="s">
        <v>235</v>
      </c>
      <c r="C84" s="19" t="s">
        <v>111</v>
      </c>
      <c r="D84" s="19" t="s">
        <v>69</v>
      </c>
      <c r="E84" s="21" t="s">
        <v>397</v>
      </c>
      <c r="F84" s="25">
        <v>45306</v>
      </c>
      <c r="G84" s="20">
        <v>1622.9</v>
      </c>
      <c r="H84" s="19" t="s">
        <v>6</v>
      </c>
      <c r="I84" s="19" t="s">
        <v>398</v>
      </c>
    </row>
    <row r="85" spans="1:1021" ht="16.2" x14ac:dyDescent="0.3">
      <c r="A85" s="61"/>
      <c r="B85" s="62" t="s">
        <v>28</v>
      </c>
      <c r="C85" s="63"/>
      <c r="D85" s="63"/>
      <c r="E85" s="64"/>
      <c r="F85" s="61"/>
      <c r="G85" s="30"/>
      <c r="H85" s="61"/>
      <c r="I85" s="61"/>
    </row>
    <row r="86" spans="1:1021" s="18" customFormat="1" ht="48.45" customHeight="1" x14ac:dyDescent="0.3">
      <c r="A86" s="19">
        <v>1</v>
      </c>
      <c r="B86" s="21" t="s">
        <v>180</v>
      </c>
      <c r="C86" s="19" t="s">
        <v>73</v>
      </c>
      <c r="D86" s="19" t="s">
        <v>69</v>
      </c>
      <c r="E86" s="21" t="s">
        <v>181</v>
      </c>
      <c r="F86" s="25">
        <v>45296</v>
      </c>
      <c r="G86" s="20">
        <v>500</v>
      </c>
      <c r="H86" s="19" t="s">
        <v>6</v>
      </c>
      <c r="I86" s="15"/>
    </row>
    <row r="87" spans="1:1021" s="18" customFormat="1" ht="50.55" customHeight="1" x14ac:dyDescent="0.3">
      <c r="A87" s="19">
        <v>2</v>
      </c>
      <c r="B87" s="21" t="s">
        <v>180</v>
      </c>
      <c r="C87" s="19" t="s">
        <v>78</v>
      </c>
      <c r="D87" s="19" t="s">
        <v>69</v>
      </c>
      <c r="E87" s="21" t="s">
        <v>182</v>
      </c>
      <c r="F87" s="25">
        <v>45296</v>
      </c>
      <c r="G87" s="20">
        <v>470</v>
      </c>
      <c r="H87" s="19" t="s">
        <v>6</v>
      </c>
      <c r="I87" s="15"/>
    </row>
    <row r="88" spans="1:1021" s="18" customFormat="1" ht="60.45" customHeight="1" x14ac:dyDescent="0.3">
      <c r="A88" s="19">
        <v>3</v>
      </c>
      <c r="B88" s="21" t="s">
        <v>183</v>
      </c>
      <c r="C88" s="19" t="s">
        <v>78</v>
      </c>
      <c r="D88" s="19" t="s">
        <v>69</v>
      </c>
      <c r="E88" s="21" t="s">
        <v>184</v>
      </c>
      <c r="F88" s="25">
        <v>45299</v>
      </c>
      <c r="G88" s="20">
        <v>400</v>
      </c>
      <c r="H88" s="19" t="s">
        <v>6</v>
      </c>
      <c r="I88" s="19" t="s">
        <v>185</v>
      </c>
    </row>
    <row r="89" spans="1:1021" s="18" customFormat="1" ht="75.45" customHeight="1" x14ac:dyDescent="0.3">
      <c r="A89" s="19">
        <v>4</v>
      </c>
      <c r="B89" s="21" t="s">
        <v>410</v>
      </c>
      <c r="C89" s="19" t="s">
        <v>73</v>
      </c>
      <c r="D89" s="19" t="s">
        <v>186</v>
      </c>
      <c r="E89" s="21" t="s">
        <v>187</v>
      </c>
      <c r="F89" s="25" t="s">
        <v>188</v>
      </c>
      <c r="G89" s="20">
        <v>1194.24</v>
      </c>
      <c r="H89" s="19" t="s">
        <v>6</v>
      </c>
      <c r="I89" s="76"/>
    </row>
    <row r="90" spans="1:1021" s="65" customFormat="1" ht="16.2" x14ac:dyDescent="0.3">
      <c r="A90" s="61"/>
      <c r="B90" s="62" t="s">
        <v>30</v>
      </c>
      <c r="C90" s="63"/>
      <c r="D90" s="63"/>
      <c r="E90" s="64"/>
      <c r="F90" s="61"/>
      <c r="G90" s="30"/>
      <c r="H90" s="61"/>
      <c r="I90" s="61"/>
    </row>
    <row r="91" spans="1:1021" s="65" customFormat="1" ht="46.8" x14ac:dyDescent="0.3">
      <c r="A91" s="19">
        <v>1</v>
      </c>
      <c r="B91" s="21" t="s">
        <v>58</v>
      </c>
      <c r="C91" s="19" t="s">
        <v>74</v>
      </c>
      <c r="D91" s="19" t="s">
        <v>69</v>
      </c>
      <c r="E91" s="21" t="s">
        <v>135</v>
      </c>
      <c r="F91" s="25" t="s">
        <v>107</v>
      </c>
      <c r="G91" s="20">
        <v>1318</v>
      </c>
      <c r="H91" s="19" t="s">
        <v>6</v>
      </c>
      <c r="I91" s="19" t="s">
        <v>136</v>
      </c>
    </row>
    <row r="92" spans="1:1021" s="65" customFormat="1" ht="46.8" x14ac:dyDescent="0.3">
      <c r="A92" s="19">
        <v>2</v>
      </c>
      <c r="B92" s="21" t="s">
        <v>58</v>
      </c>
      <c r="C92" s="19" t="s">
        <v>74</v>
      </c>
      <c r="D92" s="19" t="s">
        <v>69</v>
      </c>
      <c r="E92" s="21" t="s">
        <v>135</v>
      </c>
      <c r="F92" s="25" t="s">
        <v>107</v>
      </c>
      <c r="G92" s="20">
        <v>1325</v>
      </c>
      <c r="H92" s="19" t="s">
        <v>6</v>
      </c>
      <c r="I92" s="19" t="s">
        <v>137</v>
      </c>
    </row>
    <row r="93" spans="1:1021" s="65" customFormat="1" ht="78" x14ac:dyDescent="0.3">
      <c r="A93" s="19">
        <v>3</v>
      </c>
      <c r="B93" s="21" t="s">
        <v>87</v>
      </c>
      <c r="C93" s="19" t="s">
        <v>134</v>
      </c>
      <c r="D93" s="19" t="s">
        <v>70</v>
      </c>
      <c r="E93" s="21" t="s">
        <v>138</v>
      </c>
      <c r="F93" s="25">
        <v>45294</v>
      </c>
      <c r="G93" s="20">
        <v>650.16</v>
      </c>
      <c r="H93" s="19" t="s">
        <v>6</v>
      </c>
      <c r="I93" s="19" t="s">
        <v>140</v>
      </c>
    </row>
    <row r="94" spans="1:1021" ht="78" x14ac:dyDescent="0.3">
      <c r="A94" s="19">
        <v>4</v>
      </c>
      <c r="B94" s="21" t="s">
        <v>87</v>
      </c>
      <c r="C94" s="19" t="s">
        <v>110</v>
      </c>
      <c r="D94" s="19" t="s">
        <v>70</v>
      </c>
      <c r="E94" s="21" t="s">
        <v>139</v>
      </c>
      <c r="F94" s="25">
        <v>45294</v>
      </c>
      <c r="G94" s="20">
        <v>554.02800000000002</v>
      </c>
      <c r="H94" s="19" t="s">
        <v>6</v>
      </c>
      <c r="I94" s="19" t="s">
        <v>141</v>
      </c>
    </row>
    <row r="95" spans="1:1021" s="78" customFormat="1" ht="138.6" customHeight="1" x14ac:dyDescent="0.3">
      <c r="A95" s="19">
        <v>5</v>
      </c>
      <c r="B95" s="21" t="s">
        <v>189</v>
      </c>
      <c r="C95" s="19" t="s">
        <v>194</v>
      </c>
      <c r="D95" s="19" t="s">
        <v>70</v>
      </c>
      <c r="E95" s="21" t="s">
        <v>190</v>
      </c>
      <c r="F95" s="25" t="s">
        <v>191</v>
      </c>
      <c r="G95" s="20">
        <v>399.98</v>
      </c>
      <c r="H95" s="19" t="s">
        <v>6</v>
      </c>
      <c r="I95" s="19" t="s">
        <v>302</v>
      </c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  <c r="CT95" s="77"/>
      <c r="CU95" s="77"/>
      <c r="CV95" s="77"/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7"/>
      <c r="DR95" s="77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7"/>
      <c r="EM95" s="77"/>
      <c r="EN95" s="77"/>
      <c r="EO95" s="77"/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7"/>
      <c r="FF95" s="77"/>
      <c r="FG95" s="77"/>
      <c r="FH95" s="77"/>
      <c r="FI95" s="77"/>
      <c r="FJ95" s="77"/>
      <c r="FK95" s="77"/>
      <c r="FL95" s="77"/>
      <c r="FM95" s="77"/>
      <c r="FN95" s="77"/>
      <c r="FO95" s="77"/>
      <c r="FP95" s="77"/>
      <c r="FQ95" s="77"/>
      <c r="FR95" s="77"/>
      <c r="FS95" s="77"/>
      <c r="FT95" s="77"/>
      <c r="FU95" s="77"/>
      <c r="FV95" s="77"/>
      <c r="FW95" s="77"/>
      <c r="FX95" s="77"/>
      <c r="FY95" s="77"/>
      <c r="FZ95" s="77"/>
      <c r="GA95" s="77"/>
      <c r="GB95" s="77"/>
      <c r="GC95" s="77"/>
      <c r="GD95" s="77"/>
      <c r="GE95" s="77"/>
      <c r="GF95" s="77"/>
      <c r="GG95" s="77"/>
      <c r="GH95" s="77"/>
      <c r="GI95" s="77"/>
      <c r="GJ95" s="77"/>
      <c r="GK95" s="77"/>
      <c r="GL95" s="77"/>
      <c r="GM95" s="77"/>
      <c r="GN95" s="77"/>
      <c r="GO95" s="77"/>
      <c r="GP95" s="77"/>
      <c r="GQ95" s="77"/>
      <c r="GR95" s="77"/>
      <c r="GS95" s="77"/>
      <c r="GT95" s="77"/>
      <c r="GU95" s="77"/>
      <c r="GV95" s="77"/>
      <c r="GW95" s="77"/>
      <c r="GX95" s="77"/>
      <c r="GY95" s="77"/>
      <c r="GZ95" s="77"/>
      <c r="HA95" s="77"/>
      <c r="HB95" s="77"/>
      <c r="HC95" s="77"/>
      <c r="HD95" s="77"/>
      <c r="HE95" s="77"/>
      <c r="HF95" s="77"/>
      <c r="HG95" s="77"/>
      <c r="HH95" s="77"/>
      <c r="HI95" s="77"/>
      <c r="HJ95" s="77"/>
      <c r="HK95" s="77"/>
      <c r="HL95" s="77"/>
      <c r="HM95" s="77"/>
      <c r="HN95" s="77"/>
      <c r="HO95" s="77"/>
      <c r="HP95" s="77"/>
      <c r="HQ95" s="77"/>
      <c r="HR95" s="77"/>
      <c r="HS95" s="77"/>
      <c r="HT95" s="77"/>
      <c r="HU95" s="77"/>
      <c r="HV95" s="77"/>
      <c r="HW95" s="77"/>
      <c r="HX95" s="77"/>
      <c r="HY95" s="77"/>
      <c r="HZ95" s="77"/>
      <c r="IA95" s="77"/>
      <c r="IB95" s="77"/>
      <c r="IC95" s="77"/>
      <c r="ID95" s="77"/>
      <c r="IE95" s="77"/>
      <c r="IF95" s="77"/>
      <c r="IG95" s="77"/>
      <c r="IH95" s="77"/>
      <c r="II95" s="77"/>
      <c r="IJ95" s="77"/>
      <c r="IK95" s="77"/>
      <c r="IL95" s="77"/>
      <c r="IM95" s="77"/>
      <c r="IN95" s="77"/>
      <c r="IO95" s="77"/>
      <c r="IP95" s="77"/>
      <c r="IQ95" s="77"/>
      <c r="IR95" s="77"/>
      <c r="IS95" s="77"/>
      <c r="IT95" s="77"/>
      <c r="IU95" s="77"/>
      <c r="IV95" s="77"/>
      <c r="IW95" s="77"/>
      <c r="IX95" s="77"/>
      <c r="IY95" s="77"/>
      <c r="IZ95" s="77"/>
      <c r="JA95" s="77"/>
      <c r="JB95" s="77"/>
      <c r="JC95" s="77"/>
      <c r="JD95" s="77"/>
      <c r="JE95" s="77"/>
      <c r="JF95" s="77"/>
      <c r="JG95" s="77"/>
      <c r="JH95" s="77"/>
      <c r="JI95" s="77"/>
      <c r="JJ95" s="77"/>
      <c r="JK95" s="77"/>
      <c r="JL95" s="77"/>
      <c r="JM95" s="77"/>
      <c r="JN95" s="77"/>
      <c r="JO95" s="77"/>
      <c r="JP95" s="77"/>
      <c r="JQ95" s="77"/>
      <c r="JR95" s="77"/>
      <c r="JS95" s="77"/>
      <c r="JT95" s="77"/>
      <c r="JU95" s="77"/>
      <c r="JV95" s="77"/>
      <c r="JW95" s="77"/>
      <c r="JX95" s="77"/>
      <c r="JY95" s="77"/>
      <c r="JZ95" s="77"/>
      <c r="KA95" s="77"/>
      <c r="KB95" s="77"/>
      <c r="KC95" s="77"/>
      <c r="KD95" s="77"/>
      <c r="KE95" s="77"/>
      <c r="KF95" s="77"/>
      <c r="KG95" s="77"/>
      <c r="KH95" s="77"/>
      <c r="KI95" s="77"/>
      <c r="KJ95" s="77"/>
      <c r="KK95" s="77"/>
      <c r="KL95" s="77"/>
      <c r="KM95" s="77"/>
      <c r="KN95" s="77"/>
      <c r="KO95" s="77"/>
      <c r="KP95" s="77"/>
      <c r="KQ95" s="77"/>
      <c r="KR95" s="77"/>
      <c r="KS95" s="77"/>
      <c r="KT95" s="77"/>
      <c r="KU95" s="77"/>
      <c r="KV95" s="77"/>
      <c r="KW95" s="77"/>
      <c r="KX95" s="77"/>
      <c r="KY95" s="77"/>
      <c r="KZ95" s="77"/>
      <c r="LA95" s="77"/>
      <c r="LB95" s="77"/>
      <c r="LC95" s="77"/>
      <c r="LD95" s="77"/>
      <c r="LE95" s="77"/>
      <c r="LF95" s="77"/>
      <c r="LG95" s="77"/>
      <c r="LH95" s="77"/>
      <c r="LI95" s="77"/>
      <c r="LJ95" s="77"/>
      <c r="LK95" s="77"/>
      <c r="LL95" s="77"/>
      <c r="LM95" s="77"/>
      <c r="LN95" s="77"/>
      <c r="LO95" s="77"/>
      <c r="LP95" s="77"/>
      <c r="LQ95" s="77"/>
      <c r="LR95" s="77"/>
      <c r="LS95" s="77"/>
      <c r="LT95" s="77"/>
      <c r="LU95" s="77"/>
      <c r="LV95" s="77"/>
      <c r="LW95" s="77"/>
      <c r="LX95" s="77"/>
      <c r="LY95" s="77"/>
      <c r="LZ95" s="77"/>
      <c r="MA95" s="77"/>
      <c r="MB95" s="77"/>
      <c r="MC95" s="77"/>
      <c r="MD95" s="77"/>
      <c r="ME95" s="77"/>
      <c r="MF95" s="77"/>
      <c r="MG95" s="77"/>
      <c r="MH95" s="77"/>
      <c r="MI95" s="77"/>
      <c r="MJ95" s="77"/>
      <c r="MK95" s="77"/>
      <c r="ML95" s="77"/>
      <c r="MM95" s="77"/>
      <c r="MN95" s="77"/>
      <c r="MO95" s="77"/>
      <c r="MP95" s="77"/>
      <c r="MQ95" s="77"/>
      <c r="MR95" s="77"/>
      <c r="MS95" s="77"/>
      <c r="MT95" s="77"/>
      <c r="MU95" s="77"/>
      <c r="MV95" s="77"/>
      <c r="MW95" s="77"/>
      <c r="MX95" s="77"/>
      <c r="MY95" s="77"/>
      <c r="MZ95" s="77"/>
      <c r="NA95" s="77"/>
      <c r="NB95" s="77"/>
      <c r="NC95" s="77"/>
      <c r="ND95" s="77"/>
      <c r="NE95" s="77"/>
      <c r="NF95" s="77"/>
      <c r="NG95" s="77"/>
      <c r="NH95" s="77"/>
      <c r="NI95" s="77"/>
      <c r="NJ95" s="77"/>
      <c r="NK95" s="77"/>
      <c r="NL95" s="77"/>
      <c r="NM95" s="77"/>
      <c r="NN95" s="77"/>
      <c r="NO95" s="77"/>
      <c r="NP95" s="77"/>
      <c r="NQ95" s="77"/>
      <c r="NR95" s="77"/>
      <c r="NS95" s="77"/>
      <c r="NT95" s="77"/>
      <c r="NU95" s="77"/>
      <c r="NV95" s="77"/>
      <c r="NW95" s="77"/>
      <c r="NX95" s="77"/>
      <c r="NY95" s="77"/>
      <c r="NZ95" s="77"/>
      <c r="OA95" s="77"/>
      <c r="OB95" s="77"/>
      <c r="OC95" s="77"/>
      <c r="OD95" s="77"/>
      <c r="OE95" s="77"/>
      <c r="OF95" s="77"/>
      <c r="OG95" s="77"/>
      <c r="OH95" s="77"/>
      <c r="OI95" s="77"/>
      <c r="OJ95" s="77"/>
      <c r="OK95" s="77"/>
      <c r="OL95" s="77"/>
      <c r="OM95" s="77"/>
      <c r="ON95" s="77"/>
      <c r="OO95" s="77"/>
      <c r="OP95" s="77"/>
      <c r="OQ95" s="77"/>
      <c r="OR95" s="77"/>
      <c r="OS95" s="77"/>
      <c r="OT95" s="77"/>
      <c r="OU95" s="77"/>
      <c r="OV95" s="77"/>
      <c r="OW95" s="77"/>
      <c r="OX95" s="77"/>
      <c r="OY95" s="77"/>
      <c r="OZ95" s="77"/>
      <c r="PA95" s="77"/>
      <c r="PB95" s="77"/>
      <c r="PC95" s="77"/>
      <c r="PD95" s="77"/>
      <c r="PE95" s="77"/>
      <c r="PF95" s="77"/>
      <c r="PG95" s="77"/>
      <c r="PH95" s="77"/>
      <c r="PI95" s="77"/>
      <c r="PJ95" s="77"/>
      <c r="PK95" s="77"/>
      <c r="PL95" s="77"/>
      <c r="PM95" s="77"/>
      <c r="PN95" s="77"/>
      <c r="PO95" s="77"/>
      <c r="PP95" s="77"/>
      <c r="PQ95" s="77"/>
      <c r="PR95" s="77"/>
      <c r="PS95" s="77"/>
      <c r="PT95" s="77"/>
      <c r="PU95" s="77"/>
      <c r="PV95" s="77"/>
      <c r="PW95" s="77"/>
      <c r="PX95" s="77"/>
      <c r="PY95" s="77"/>
      <c r="PZ95" s="77"/>
      <c r="QA95" s="77"/>
      <c r="QB95" s="77"/>
      <c r="QC95" s="77"/>
      <c r="QD95" s="77"/>
      <c r="QE95" s="77"/>
      <c r="QF95" s="77"/>
      <c r="QG95" s="77"/>
      <c r="QH95" s="77"/>
      <c r="QI95" s="77"/>
      <c r="QJ95" s="77"/>
      <c r="QK95" s="77"/>
      <c r="QL95" s="77"/>
      <c r="QM95" s="77"/>
      <c r="QN95" s="77"/>
      <c r="QO95" s="77"/>
      <c r="QP95" s="77"/>
      <c r="QQ95" s="77"/>
      <c r="QR95" s="77"/>
      <c r="QS95" s="77"/>
      <c r="QT95" s="77"/>
      <c r="QU95" s="77"/>
      <c r="QV95" s="77"/>
      <c r="QW95" s="77"/>
      <c r="QX95" s="77"/>
      <c r="QY95" s="77"/>
      <c r="QZ95" s="77"/>
      <c r="RA95" s="77"/>
      <c r="RB95" s="77"/>
      <c r="RC95" s="77"/>
      <c r="RD95" s="77"/>
      <c r="RE95" s="77"/>
      <c r="RF95" s="77"/>
      <c r="RG95" s="77"/>
      <c r="RH95" s="77"/>
      <c r="RI95" s="77"/>
      <c r="RJ95" s="77"/>
      <c r="RK95" s="77"/>
      <c r="RL95" s="77"/>
      <c r="RM95" s="77"/>
      <c r="RN95" s="77"/>
      <c r="RO95" s="77"/>
      <c r="RP95" s="77"/>
      <c r="RQ95" s="77"/>
      <c r="RR95" s="77"/>
      <c r="RS95" s="77"/>
      <c r="RT95" s="77"/>
      <c r="RU95" s="77"/>
      <c r="RV95" s="77"/>
      <c r="RW95" s="77"/>
      <c r="RX95" s="77"/>
      <c r="RY95" s="77"/>
      <c r="RZ95" s="77"/>
      <c r="SA95" s="77"/>
      <c r="SB95" s="77"/>
      <c r="SC95" s="77"/>
      <c r="SD95" s="77"/>
      <c r="SE95" s="77"/>
      <c r="SF95" s="77"/>
      <c r="SG95" s="77"/>
      <c r="SH95" s="77"/>
      <c r="SI95" s="77"/>
      <c r="SJ95" s="77"/>
      <c r="SK95" s="77"/>
      <c r="SL95" s="77"/>
      <c r="SM95" s="77"/>
      <c r="SN95" s="77"/>
      <c r="SO95" s="77"/>
      <c r="SP95" s="77"/>
      <c r="SQ95" s="77"/>
      <c r="SR95" s="77"/>
      <c r="SS95" s="77"/>
      <c r="ST95" s="77"/>
      <c r="SU95" s="77"/>
      <c r="SV95" s="77"/>
      <c r="SW95" s="77"/>
      <c r="SX95" s="77"/>
      <c r="SY95" s="77"/>
      <c r="SZ95" s="77"/>
      <c r="TA95" s="77"/>
      <c r="TB95" s="77"/>
      <c r="TC95" s="77"/>
      <c r="TD95" s="77"/>
      <c r="TE95" s="77"/>
      <c r="TF95" s="77"/>
      <c r="TG95" s="77"/>
      <c r="TH95" s="77"/>
      <c r="TI95" s="77"/>
      <c r="TJ95" s="77"/>
      <c r="TK95" s="77"/>
      <c r="TL95" s="77"/>
      <c r="TM95" s="77"/>
      <c r="TN95" s="77"/>
      <c r="TO95" s="77"/>
      <c r="TP95" s="77"/>
      <c r="TQ95" s="77"/>
      <c r="TR95" s="77"/>
      <c r="TS95" s="77"/>
      <c r="TT95" s="77"/>
      <c r="TU95" s="77"/>
      <c r="TV95" s="77"/>
      <c r="TW95" s="77"/>
      <c r="TX95" s="77"/>
      <c r="TY95" s="77"/>
      <c r="TZ95" s="77"/>
      <c r="UA95" s="77"/>
      <c r="UB95" s="77"/>
      <c r="UC95" s="77"/>
      <c r="UD95" s="77"/>
      <c r="UE95" s="77"/>
      <c r="UF95" s="77"/>
      <c r="UG95" s="77"/>
      <c r="UH95" s="77"/>
      <c r="UI95" s="77"/>
      <c r="UJ95" s="77"/>
      <c r="UK95" s="77"/>
      <c r="UL95" s="77"/>
      <c r="UM95" s="77"/>
      <c r="UN95" s="77"/>
      <c r="UO95" s="77"/>
      <c r="UP95" s="77"/>
      <c r="UQ95" s="77"/>
      <c r="UR95" s="77"/>
      <c r="US95" s="77"/>
      <c r="UT95" s="77"/>
      <c r="UU95" s="77"/>
      <c r="UV95" s="77"/>
      <c r="UW95" s="77"/>
      <c r="UX95" s="77"/>
      <c r="UY95" s="77"/>
      <c r="UZ95" s="77"/>
      <c r="VA95" s="77"/>
      <c r="VB95" s="77"/>
      <c r="VC95" s="77"/>
      <c r="VD95" s="77"/>
      <c r="VE95" s="77"/>
      <c r="VF95" s="77"/>
      <c r="VG95" s="77"/>
      <c r="VH95" s="77"/>
      <c r="VI95" s="77"/>
      <c r="VJ95" s="77"/>
      <c r="VK95" s="77"/>
      <c r="VL95" s="77"/>
      <c r="VM95" s="77"/>
      <c r="VN95" s="77"/>
      <c r="VO95" s="77"/>
      <c r="VP95" s="77"/>
      <c r="VQ95" s="77"/>
      <c r="VR95" s="77"/>
      <c r="VS95" s="77"/>
      <c r="VT95" s="77"/>
      <c r="VU95" s="77"/>
      <c r="VV95" s="77"/>
      <c r="VW95" s="77"/>
      <c r="VX95" s="77"/>
      <c r="VY95" s="77"/>
      <c r="VZ95" s="77"/>
      <c r="WA95" s="77"/>
      <c r="WB95" s="77"/>
      <c r="WC95" s="77"/>
      <c r="WD95" s="77"/>
      <c r="WE95" s="77"/>
      <c r="WF95" s="77"/>
      <c r="WG95" s="77"/>
      <c r="WH95" s="77"/>
      <c r="WI95" s="77"/>
      <c r="WJ95" s="77"/>
      <c r="WK95" s="77"/>
      <c r="WL95" s="77"/>
      <c r="WM95" s="77"/>
      <c r="WN95" s="77"/>
      <c r="WO95" s="77"/>
      <c r="WP95" s="77"/>
      <c r="WQ95" s="77"/>
      <c r="WR95" s="77"/>
      <c r="WS95" s="77"/>
      <c r="WT95" s="77"/>
      <c r="WU95" s="77"/>
      <c r="WV95" s="77"/>
      <c r="WW95" s="77"/>
      <c r="WX95" s="77"/>
      <c r="WY95" s="77"/>
      <c r="WZ95" s="77"/>
      <c r="XA95" s="77"/>
      <c r="XB95" s="77"/>
      <c r="XC95" s="77"/>
      <c r="XD95" s="77"/>
      <c r="XE95" s="77"/>
      <c r="XF95" s="77"/>
      <c r="XG95" s="77"/>
      <c r="XH95" s="77"/>
      <c r="XI95" s="77"/>
      <c r="XJ95" s="77"/>
      <c r="XK95" s="77"/>
      <c r="XL95" s="77"/>
      <c r="XM95" s="77"/>
      <c r="XN95" s="77"/>
      <c r="XO95" s="77"/>
      <c r="XP95" s="77"/>
      <c r="XQ95" s="77"/>
      <c r="XR95" s="77"/>
      <c r="XS95" s="77"/>
      <c r="XT95" s="77"/>
      <c r="XU95" s="77"/>
      <c r="XV95" s="77"/>
      <c r="XW95" s="77"/>
      <c r="XX95" s="77"/>
      <c r="XY95" s="77"/>
      <c r="XZ95" s="77"/>
      <c r="YA95" s="77"/>
      <c r="YB95" s="77"/>
      <c r="YC95" s="77"/>
      <c r="YD95" s="77"/>
      <c r="YE95" s="77"/>
      <c r="YF95" s="77"/>
      <c r="YG95" s="77"/>
      <c r="YH95" s="77"/>
      <c r="YI95" s="77"/>
      <c r="YJ95" s="77"/>
      <c r="YK95" s="77"/>
      <c r="YL95" s="77"/>
      <c r="YM95" s="77"/>
      <c r="YN95" s="77"/>
      <c r="YO95" s="77"/>
      <c r="YP95" s="77"/>
      <c r="YQ95" s="77"/>
      <c r="YR95" s="77"/>
      <c r="YS95" s="77"/>
      <c r="YT95" s="77"/>
      <c r="YU95" s="77"/>
      <c r="YV95" s="77"/>
      <c r="YW95" s="77"/>
      <c r="YX95" s="77"/>
      <c r="YY95" s="77"/>
      <c r="YZ95" s="77"/>
      <c r="ZA95" s="77"/>
      <c r="ZB95" s="77"/>
      <c r="ZC95" s="77"/>
      <c r="ZD95" s="77"/>
      <c r="ZE95" s="77"/>
      <c r="ZF95" s="77"/>
      <c r="ZG95" s="77"/>
      <c r="ZH95" s="77"/>
      <c r="ZI95" s="77"/>
      <c r="ZJ95" s="77"/>
      <c r="ZK95" s="77"/>
      <c r="ZL95" s="77"/>
      <c r="ZM95" s="77"/>
      <c r="ZN95" s="77"/>
      <c r="ZO95" s="77"/>
      <c r="ZP95" s="77"/>
      <c r="ZQ95" s="77"/>
      <c r="ZR95" s="77"/>
      <c r="ZS95" s="77"/>
      <c r="ZT95" s="77"/>
      <c r="ZU95" s="77"/>
      <c r="ZV95" s="77"/>
      <c r="ZW95" s="77"/>
      <c r="ZX95" s="77"/>
      <c r="ZY95" s="77"/>
      <c r="ZZ95" s="77"/>
      <c r="AAA95" s="77"/>
      <c r="AAB95" s="77"/>
      <c r="AAC95" s="77"/>
      <c r="AAD95" s="77"/>
      <c r="AAE95" s="77"/>
      <c r="AAF95" s="77"/>
      <c r="AAG95" s="77"/>
      <c r="AAH95" s="77"/>
      <c r="AAI95" s="77"/>
      <c r="AAJ95" s="77"/>
      <c r="AAK95" s="77"/>
      <c r="AAL95" s="77"/>
      <c r="AAM95" s="77"/>
      <c r="AAN95" s="77"/>
      <c r="AAO95" s="77"/>
      <c r="AAP95" s="77"/>
      <c r="AAQ95" s="77"/>
      <c r="AAR95" s="77"/>
      <c r="AAS95" s="77"/>
      <c r="AAT95" s="77"/>
      <c r="AAU95" s="77"/>
      <c r="AAV95" s="77"/>
      <c r="AAW95" s="77"/>
      <c r="AAX95" s="77"/>
      <c r="AAY95" s="77"/>
      <c r="AAZ95" s="77"/>
      <c r="ABA95" s="77"/>
      <c r="ABB95" s="77"/>
      <c r="ABC95" s="77"/>
      <c r="ABD95" s="77"/>
      <c r="ABE95" s="77"/>
      <c r="ABF95" s="77"/>
      <c r="ABG95" s="77"/>
      <c r="ABH95" s="77"/>
      <c r="ABI95" s="77"/>
      <c r="ABJ95" s="77"/>
      <c r="ABK95" s="77"/>
      <c r="ABL95" s="77"/>
      <c r="ABM95" s="77"/>
      <c r="ABN95" s="77"/>
      <c r="ABO95" s="77"/>
      <c r="ABP95" s="77"/>
      <c r="ABQ95" s="77"/>
      <c r="ABR95" s="77"/>
      <c r="ABS95" s="77"/>
      <c r="ABT95" s="77"/>
      <c r="ABU95" s="77"/>
      <c r="ABV95" s="77"/>
      <c r="ABW95" s="77"/>
      <c r="ABX95" s="77"/>
      <c r="ABY95" s="77"/>
      <c r="ABZ95" s="77"/>
      <c r="ACA95" s="77"/>
      <c r="ACB95" s="77"/>
      <c r="ACC95" s="77"/>
      <c r="ACD95" s="77"/>
      <c r="ACE95" s="77"/>
      <c r="ACF95" s="77"/>
      <c r="ACG95" s="77"/>
      <c r="ACH95" s="77"/>
      <c r="ACI95" s="77"/>
      <c r="ACJ95" s="77"/>
      <c r="ACK95" s="77"/>
      <c r="ACL95" s="77"/>
      <c r="ACM95" s="77"/>
      <c r="ACN95" s="77"/>
      <c r="ACO95" s="77"/>
      <c r="ACP95" s="77"/>
      <c r="ACQ95" s="77"/>
      <c r="ACR95" s="77"/>
      <c r="ACS95" s="77"/>
      <c r="ACT95" s="77"/>
      <c r="ACU95" s="77"/>
      <c r="ACV95" s="77"/>
      <c r="ACW95" s="77"/>
      <c r="ACX95" s="77"/>
      <c r="ACY95" s="77"/>
      <c r="ACZ95" s="77"/>
      <c r="ADA95" s="77"/>
      <c r="ADB95" s="77"/>
      <c r="ADC95" s="77"/>
      <c r="ADD95" s="77"/>
      <c r="ADE95" s="77"/>
      <c r="ADF95" s="77"/>
      <c r="ADG95" s="77"/>
      <c r="ADH95" s="77"/>
      <c r="ADI95" s="77"/>
      <c r="ADJ95" s="77"/>
      <c r="ADK95" s="77"/>
      <c r="ADL95" s="77"/>
      <c r="ADM95" s="77"/>
      <c r="ADN95" s="77"/>
      <c r="ADO95" s="77"/>
      <c r="ADP95" s="77"/>
      <c r="ADQ95" s="77"/>
      <c r="ADR95" s="77"/>
      <c r="ADS95" s="77"/>
      <c r="ADT95" s="77"/>
      <c r="ADU95" s="77"/>
      <c r="ADV95" s="77"/>
      <c r="ADW95" s="77"/>
      <c r="ADX95" s="77"/>
      <c r="ADY95" s="77"/>
      <c r="ADZ95" s="77"/>
      <c r="AEA95" s="77"/>
      <c r="AEB95" s="77"/>
      <c r="AEC95" s="77"/>
      <c r="AED95" s="77"/>
      <c r="AEE95" s="77"/>
      <c r="AEF95" s="77"/>
      <c r="AEG95" s="77"/>
      <c r="AEH95" s="77"/>
      <c r="AEI95" s="77"/>
      <c r="AEJ95" s="77"/>
      <c r="AEK95" s="77"/>
      <c r="AEL95" s="77"/>
      <c r="AEM95" s="77"/>
      <c r="AEN95" s="77"/>
      <c r="AEO95" s="77"/>
      <c r="AEP95" s="77"/>
      <c r="AEQ95" s="77"/>
      <c r="AER95" s="77"/>
      <c r="AES95" s="77"/>
      <c r="AET95" s="77"/>
      <c r="AEU95" s="77"/>
      <c r="AEV95" s="77"/>
      <c r="AEW95" s="77"/>
      <c r="AEX95" s="77"/>
      <c r="AEY95" s="77"/>
      <c r="AEZ95" s="77"/>
      <c r="AFA95" s="77"/>
      <c r="AFB95" s="77"/>
      <c r="AFC95" s="77"/>
      <c r="AFD95" s="77"/>
      <c r="AFE95" s="77"/>
      <c r="AFF95" s="77"/>
      <c r="AFG95" s="77"/>
      <c r="AFH95" s="77"/>
      <c r="AFI95" s="77"/>
      <c r="AFJ95" s="77"/>
      <c r="AFK95" s="77"/>
      <c r="AFL95" s="77"/>
      <c r="AFM95" s="77"/>
      <c r="AFN95" s="77"/>
      <c r="AFO95" s="77"/>
      <c r="AFP95" s="77"/>
      <c r="AFQ95" s="77"/>
      <c r="AFR95" s="77"/>
      <c r="AFS95" s="77"/>
      <c r="AFT95" s="77"/>
      <c r="AFU95" s="77"/>
      <c r="AFV95" s="77"/>
      <c r="AFW95" s="77"/>
      <c r="AFX95" s="77"/>
      <c r="AFY95" s="77"/>
      <c r="AFZ95" s="77"/>
      <c r="AGA95" s="77"/>
      <c r="AGB95" s="77"/>
      <c r="AGC95" s="77"/>
      <c r="AGD95" s="77"/>
      <c r="AGE95" s="77"/>
      <c r="AGF95" s="77"/>
      <c r="AGG95" s="77"/>
      <c r="AGH95" s="77"/>
      <c r="AGI95" s="77"/>
      <c r="AGJ95" s="77"/>
      <c r="AGK95" s="77"/>
      <c r="AGL95" s="77"/>
      <c r="AGM95" s="77"/>
      <c r="AGN95" s="77"/>
      <c r="AGO95" s="77"/>
      <c r="AGP95" s="77"/>
      <c r="AGQ95" s="77"/>
      <c r="AGR95" s="77"/>
      <c r="AGS95" s="77"/>
      <c r="AGT95" s="77"/>
      <c r="AGU95" s="77"/>
      <c r="AGV95" s="77"/>
      <c r="AGW95" s="77"/>
      <c r="AGX95" s="77"/>
      <c r="AGY95" s="77"/>
      <c r="AGZ95" s="77"/>
      <c r="AHA95" s="77"/>
      <c r="AHB95" s="77"/>
      <c r="AHC95" s="77"/>
      <c r="AHD95" s="77"/>
      <c r="AHE95" s="77"/>
      <c r="AHF95" s="77"/>
      <c r="AHG95" s="77"/>
      <c r="AHH95" s="77"/>
      <c r="AHI95" s="77"/>
      <c r="AHJ95" s="77"/>
      <c r="AHK95" s="77"/>
      <c r="AHL95" s="77"/>
      <c r="AHM95" s="77"/>
      <c r="AHN95" s="77"/>
      <c r="AHO95" s="77"/>
      <c r="AHP95" s="77"/>
      <c r="AHQ95" s="77"/>
      <c r="AHR95" s="77"/>
      <c r="AHS95" s="77"/>
      <c r="AHT95" s="77"/>
      <c r="AHU95" s="77"/>
      <c r="AHV95" s="77"/>
      <c r="AHW95" s="77"/>
      <c r="AHX95" s="77"/>
      <c r="AHY95" s="77"/>
      <c r="AHZ95" s="77"/>
      <c r="AIA95" s="77"/>
      <c r="AIB95" s="77"/>
      <c r="AIC95" s="77"/>
      <c r="AID95" s="77"/>
      <c r="AIE95" s="77"/>
      <c r="AIF95" s="77"/>
      <c r="AIG95" s="77"/>
      <c r="AIH95" s="77"/>
      <c r="AII95" s="77"/>
      <c r="AIJ95" s="77"/>
      <c r="AIK95" s="77"/>
      <c r="AIL95" s="77"/>
      <c r="AIM95" s="77"/>
      <c r="AIN95" s="77"/>
      <c r="AIO95" s="77"/>
      <c r="AIP95" s="77"/>
      <c r="AIQ95" s="77"/>
      <c r="AIR95" s="77"/>
      <c r="AIS95" s="77"/>
      <c r="AIT95" s="77"/>
      <c r="AIU95" s="77"/>
      <c r="AIV95" s="77"/>
      <c r="AIW95" s="77"/>
      <c r="AIX95" s="77"/>
      <c r="AIY95" s="77"/>
      <c r="AIZ95" s="77"/>
      <c r="AJA95" s="77"/>
      <c r="AJB95" s="77"/>
      <c r="AJC95" s="77"/>
      <c r="AJD95" s="77"/>
      <c r="AJE95" s="77"/>
      <c r="AJF95" s="77"/>
      <c r="AJG95" s="77"/>
      <c r="AJH95" s="77"/>
      <c r="AJI95" s="77"/>
      <c r="AJJ95" s="77"/>
      <c r="AJK95" s="77"/>
      <c r="AJL95" s="77"/>
      <c r="AJM95" s="77"/>
      <c r="AJN95" s="77"/>
      <c r="AJO95" s="77"/>
      <c r="AJP95" s="77"/>
      <c r="AJQ95" s="77"/>
      <c r="AJR95" s="77"/>
      <c r="AJS95" s="77"/>
      <c r="AJT95" s="77"/>
      <c r="AJU95" s="77"/>
      <c r="AJV95" s="77"/>
      <c r="AJW95" s="77"/>
      <c r="AJX95" s="77"/>
      <c r="AJY95" s="77"/>
      <c r="AJZ95" s="77"/>
      <c r="AKA95" s="77"/>
      <c r="AKB95" s="77"/>
      <c r="AKC95" s="77"/>
      <c r="AKD95" s="77"/>
      <c r="AKE95" s="77"/>
      <c r="AKF95" s="77"/>
      <c r="AKG95" s="77"/>
      <c r="AKH95" s="77"/>
      <c r="AKI95" s="77"/>
      <c r="AKJ95" s="77"/>
      <c r="AKK95" s="77"/>
      <c r="AKL95" s="77"/>
      <c r="AKM95" s="77"/>
      <c r="AKN95" s="77"/>
      <c r="AKO95" s="77"/>
      <c r="AKP95" s="77"/>
      <c r="AKQ95" s="77"/>
      <c r="AKR95" s="77"/>
      <c r="AKS95" s="77"/>
      <c r="AKT95" s="77"/>
      <c r="AKU95" s="77"/>
      <c r="AKV95" s="77"/>
      <c r="AKW95" s="77"/>
      <c r="AKX95" s="77"/>
      <c r="AKY95" s="77"/>
      <c r="AKZ95" s="77"/>
      <c r="ALA95" s="77"/>
      <c r="ALB95" s="77"/>
      <c r="ALC95" s="77"/>
      <c r="ALD95" s="77"/>
      <c r="ALE95" s="77"/>
      <c r="ALF95" s="77"/>
      <c r="ALG95" s="77"/>
      <c r="ALH95" s="77"/>
      <c r="ALI95" s="77"/>
      <c r="ALJ95" s="77"/>
      <c r="ALK95" s="77"/>
      <c r="ALL95" s="77"/>
      <c r="ALM95" s="77"/>
      <c r="ALN95" s="77"/>
      <c r="ALO95" s="77"/>
      <c r="ALP95" s="77"/>
      <c r="ALQ95" s="77"/>
      <c r="ALR95" s="77"/>
      <c r="ALS95" s="77"/>
      <c r="ALT95" s="77"/>
      <c r="ALU95" s="77"/>
      <c r="ALV95" s="77"/>
      <c r="ALW95" s="77"/>
      <c r="ALX95" s="77"/>
      <c r="ALY95" s="77"/>
      <c r="ALZ95" s="77"/>
      <c r="AMA95" s="77"/>
      <c r="AMB95" s="77"/>
      <c r="AMC95" s="77"/>
      <c r="AMD95" s="77"/>
      <c r="AME95" s="77"/>
      <c r="AMF95" s="77"/>
      <c r="AMG95" s="77"/>
    </row>
    <row r="96" spans="1:1021" s="78" customFormat="1" ht="78" x14ac:dyDescent="0.3">
      <c r="A96" s="19">
        <v>6</v>
      </c>
      <c r="B96" s="21" t="s">
        <v>87</v>
      </c>
      <c r="C96" s="19" t="s">
        <v>111</v>
      </c>
      <c r="D96" s="19" t="s">
        <v>69</v>
      </c>
      <c r="E96" s="21" t="s">
        <v>192</v>
      </c>
      <c r="F96" s="25" t="s">
        <v>193</v>
      </c>
      <c r="G96" s="20">
        <v>3531.6970000000001</v>
      </c>
      <c r="H96" s="19" t="s">
        <v>6</v>
      </c>
      <c r="I96" s="19" t="s">
        <v>251</v>
      </c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  <c r="CT96" s="77"/>
      <c r="CU96" s="77"/>
      <c r="CV96" s="77"/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7"/>
      <c r="DR96" s="77"/>
      <c r="DS96" s="77"/>
      <c r="DT96" s="77"/>
      <c r="DU96" s="77"/>
      <c r="DV96" s="77"/>
      <c r="DW96" s="77"/>
      <c r="DX96" s="77"/>
      <c r="DY96" s="77"/>
      <c r="DZ96" s="77"/>
      <c r="EA96" s="77"/>
      <c r="EB96" s="77"/>
      <c r="EC96" s="77"/>
      <c r="ED96" s="77"/>
      <c r="EE96" s="77"/>
      <c r="EF96" s="77"/>
      <c r="EG96" s="77"/>
      <c r="EH96" s="77"/>
      <c r="EI96" s="77"/>
      <c r="EJ96" s="77"/>
      <c r="EK96" s="77"/>
      <c r="EL96" s="77"/>
      <c r="EM96" s="77"/>
      <c r="EN96" s="77"/>
      <c r="EO96" s="77"/>
      <c r="EP96" s="77"/>
      <c r="EQ96" s="77"/>
      <c r="ER96" s="77"/>
      <c r="ES96" s="77"/>
      <c r="ET96" s="77"/>
      <c r="EU96" s="77"/>
      <c r="EV96" s="77"/>
      <c r="EW96" s="77"/>
      <c r="EX96" s="77"/>
      <c r="EY96" s="77"/>
      <c r="EZ96" s="77"/>
      <c r="FA96" s="77"/>
      <c r="FB96" s="77"/>
      <c r="FC96" s="77"/>
      <c r="FD96" s="77"/>
      <c r="FE96" s="77"/>
      <c r="FF96" s="77"/>
      <c r="FG96" s="77"/>
      <c r="FH96" s="77"/>
      <c r="FI96" s="77"/>
      <c r="FJ96" s="77"/>
      <c r="FK96" s="77"/>
      <c r="FL96" s="77"/>
      <c r="FM96" s="77"/>
      <c r="FN96" s="77"/>
      <c r="FO96" s="77"/>
      <c r="FP96" s="77"/>
      <c r="FQ96" s="77"/>
      <c r="FR96" s="77"/>
      <c r="FS96" s="77"/>
      <c r="FT96" s="77"/>
      <c r="FU96" s="77"/>
      <c r="FV96" s="77"/>
      <c r="FW96" s="77"/>
      <c r="FX96" s="77"/>
      <c r="FY96" s="77"/>
      <c r="FZ96" s="77"/>
      <c r="GA96" s="77"/>
      <c r="GB96" s="77"/>
      <c r="GC96" s="77"/>
      <c r="GD96" s="77"/>
      <c r="GE96" s="77"/>
      <c r="GF96" s="77"/>
      <c r="GG96" s="77"/>
      <c r="GH96" s="77"/>
      <c r="GI96" s="77"/>
      <c r="GJ96" s="77"/>
      <c r="GK96" s="77"/>
      <c r="GL96" s="77"/>
      <c r="GM96" s="77"/>
      <c r="GN96" s="77"/>
      <c r="GO96" s="77"/>
      <c r="GP96" s="77"/>
      <c r="GQ96" s="77"/>
      <c r="GR96" s="77"/>
      <c r="GS96" s="77"/>
      <c r="GT96" s="77"/>
      <c r="GU96" s="77"/>
      <c r="GV96" s="77"/>
      <c r="GW96" s="77"/>
      <c r="GX96" s="77"/>
      <c r="GY96" s="77"/>
      <c r="GZ96" s="77"/>
      <c r="HA96" s="77"/>
      <c r="HB96" s="77"/>
      <c r="HC96" s="77"/>
      <c r="HD96" s="77"/>
      <c r="HE96" s="77"/>
      <c r="HF96" s="77"/>
      <c r="HG96" s="77"/>
      <c r="HH96" s="77"/>
      <c r="HI96" s="77"/>
      <c r="HJ96" s="77"/>
      <c r="HK96" s="77"/>
      <c r="HL96" s="77"/>
      <c r="HM96" s="77"/>
      <c r="HN96" s="77"/>
      <c r="HO96" s="77"/>
      <c r="HP96" s="77"/>
      <c r="HQ96" s="77"/>
      <c r="HR96" s="77"/>
      <c r="HS96" s="77"/>
      <c r="HT96" s="77"/>
      <c r="HU96" s="77"/>
      <c r="HV96" s="77"/>
      <c r="HW96" s="77"/>
      <c r="HX96" s="77"/>
      <c r="HY96" s="77"/>
      <c r="HZ96" s="77"/>
      <c r="IA96" s="77"/>
      <c r="IB96" s="77"/>
      <c r="IC96" s="77"/>
      <c r="ID96" s="77"/>
      <c r="IE96" s="77"/>
      <c r="IF96" s="77"/>
      <c r="IG96" s="77"/>
      <c r="IH96" s="77"/>
      <c r="II96" s="77"/>
      <c r="IJ96" s="77"/>
      <c r="IK96" s="77"/>
      <c r="IL96" s="77"/>
      <c r="IM96" s="77"/>
      <c r="IN96" s="77"/>
      <c r="IO96" s="77"/>
      <c r="IP96" s="77"/>
      <c r="IQ96" s="77"/>
      <c r="IR96" s="77"/>
      <c r="IS96" s="77"/>
      <c r="IT96" s="77"/>
      <c r="IU96" s="77"/>
      <c r="IV96" s="77"/>
      <c r="IW96" s="77"/>
      <c r="IX96" s="77"/>
      <c r="IY96" s="77"/>
      <c r="IZ96" s="77"/>
      <c r="JA96" s="77"/>
      <c r="JB96" s="77"/>
      <c r="JC96" s="77"/>
      <c r="JD96" s="77"/>
      <c r="JE96" s="77"/>
      <c r="JF96" s="77"/>
      <c r="JG96" s="77"/>
      <c r="JH96" s="77"/>
      <c r="JI96" s="77"/>
      <c r="JJ96" s="77"/>
      <c r="JK96" s="77"/>
      <c r="JL96" s="77"/>
      <c r="JM96" s="77"/>
      <c r="JN96" s="77"/>
      <c r="JO96" s="77"/>
      <c r="JP96" s="77"/>
      <c r="JQ96" s="77"/>
      <c r="JR96" s="77"/>
      <c r="JS96" s="77"/>
      <c r="JT96" s="77"/>
      <c r="JU96" s="77"/>
      <c r="JV96" s="77"/>
      <c r="JW96" s="77"/>
      <c r="JX96" s="77"/>
      <c r="JY96" s="77"/>
      <c r="JZ96" s="77"/>
      <c r="KA96" s="77"/>
      <c r="KB96" s="77"/>
      <c r="KC96" s="77"/>
      <c r="KD96" s="77"/>
      <c r="KE96" s="77"/>
      <c r="KF96" s="77"/>
      <c r="KG96" s="77"/>
      <c r="KH96" s="77"/>
      <c r="KI96" s="77"/>
      <c r="KJ96" s="77"/>
      <c r="KK96" s="77"/>
      <c r="KL96" s="77"/>
      <c r="KM96" s="77"/>
      <c r="KN96" s="77"/>
      <c r="KO96" s="77"/>
      <c r="KP96" s="77"/>
      <c r="KQ96" s="77"/>
      <c r="KR96" s="77"/>
      <c r="KS96" s="77"/>
      <c r="KT96" s="77"/>
      <c r="KU96" s="77"/>
      <c r="KV96" s="77"/>
      <c r="KW96" s="77"/>
      <c r="KX96" s="77"/>
      <c r="KY96" s="77"/>
      <c r="KZ96" s="77"/>
      <c r="LA96" s="77"/>
      <c r="LB96" s="77"/>
      <c r="LC96" s="77"/>
      <c r="LD96" s="77"/>
      <c r="LE96" s="77"/>
      <c r="LF96" s="77"/>
      <c r="LG96" s="77"/>
      <c r="LH96" s="77"/>
      <c r="LI96" s="77"/>
      <c r="LJ96" s="77"/>
      <c r="LK96" s="77"/>
      <c r="LL96" s="77"/>
      <c r="LM96" s="77"/>
      <c r="LN96" s="77"/>
      <c r="LO96" s="77"/>
      <c r="LP96" s="77"/>
      <c r="LQ96" s="77"/>
      <c r="LR96" s="77"/>
      <c r="LS96" s="77"/>
      <c r="LT96" s="77"/>
      <c r="LU96" s="77"/>
      <c r="LV96" s="77"/>
      <c r="LW96" s="77"/>
      <c r="LX96" s="77"/>
      <c r="LY96" s="77"/>
      <c r="LZ96" s="77"/>
      <c r="MA96" s="77"/>
      <c r="MB96" s="77"/>
      <c r="MC96" s="77"/>
      <c r="MD96" s="77"/>
      <c r="ME96" s="77"/>
      <c r="MF96" s="77"/>
      <c r="MG96" s="77"/>
      <c r="MH96" s="77"/>
      <c r="MI96" s="77"/>
      <c r="MJ96" s="77"/>
      <c r="MK96" s="77"/>
      <c r="ML96" s="77"/>
      <c r="MM96" s="77"/>
      <c r="MN96" s="77"/>
      <c r="MO96" s="77"/>
      <c r="MP96" s="77"/>
      <c r="MQ96" s="77"/>
      <c r="MR96" s="77"/>
      <c r="MS96" s="77"/>
      <c r="MT96" s="77"/>
      <c r="MU96" s="77"/>
      <c r="MV96" s="77"/>
      <c r="MW96" s="77"/>
      <c r="MX96" s="77"/>
      <c r="MY96" s="77"/>
      <c r="MZ96" s="77"/>
      <c r="NA96" s="77"/>
      <c r="NB96" s="77"/>
      <c r="NC96" s="77"/>
      <c r="ND96" s="77"/>
      <c r="NE96" s="77"/>
      <c r="NF96" s="77"/>
      <c r="NG96" s="77"/>
      <c r="NH96" s="77"/>
      <c r="NI96" s="77"/>
      <c r="NJ96" s="77"/>
      <c r="NK96" s="77"/>
      <c r="NL96" s="77"/>
      <c r="NM96" s="77"/>
      <c r="NN96" s="77"/>
      <c r="NO96" s="77"/>
      <c r="NP96" s="77"/>
      <c r="NQ96" s="77"/>
      <c r="NR96" s="77"/>
      <c r="NS96" s="77"/>
      <c r="NT96" s="77"/>
      <c r="NU96" s="77"/>
      <c r="NV96" s="77"/>
      <c r="NW96" s="77"/>
      <c r="NX96" s="77"/>
      <c r="NY96" s="77"/>
      <c r="NZ96" s="77"/>
      <c r="OA96" s="77"/>
      <c r="OB96" s="77"/>
      <c r="OC96" s="77"/>
      <c r="OD96" s="77"/>
      <c r="OE96" s="77"/>
      <c r="OF96" s="77"/>
      <c r="OG96" s="77"/>
      <c r="OH96" s="77"/>
      <c r="OI96" s="77"/>
      <c r="OJ96" s="77"/>
      <c r="OK96" s="77"/>
      <c r="OL96" s="77"/>
      <c r="OM96" s="77"/>
      <c r="ON96" s="77"/>
      <c r="OO96" s="77"/>
      <c r="OP96" s="77"/>
      <c r="OQ96" s="77"/>
      <c r="OR96" s="77"/>
      <c r="OS96" s="77"/>
      <c r="OT96" s="77"/>
      <c r="OU96" s="77"/>
      <c r="OV96" s="77"/>
      <c r="OW96" s="77"/>
      <c r="OX96" s="77"/>
      <c r="OY96" s="77"/>
      <c r="OZ96" s="77"/>
      <c r="PA96" s="77"/>
      <c r="PB96" s="77"/>
      <c r="PC96" s="77"/>
      <c r="PD96" s="77"/>
      <c r="PE96" s="77"/>
      <c r="PF96" s="77"/>
      <c r="PG96" s="77"/>
      <c r="PH96" s="77"/>
      <c r="PI96" s="77"/>
      <c r="PJ96" s="77"/>
      <c r="PK96" s="77"/>
      <c r="PL96" s="77"/>
      <c r="PM96" s="77"/>
      <c r="PN96" s="77"/>
      <c r="PO96" s="77"/>
      <c r="PP96" s="77"/>
      <c r="PQ96" s="77"/>
      <c r="PR96" s="77"/>
      <c r="PS96" s="77"/>
      <c r="PT96" s="77"/>
      <c r="PU96" s="77"/>
      <c r="PV96" s="77"/>
      <c r="PW96" s="77"/>
      <c r="PX96" s="77"/>
      <c r="PY96" s="77"/>
      <c r="PZ96" s="77"/>
      <c r="QA96" s="77"/>
      <c r="QB96" s="77"/>
      <c r="QC96" s="77"/>
      <c r="QD96" s="77"/>
      <c r="QE96" s="77"/>
      <c r="QF96" s="77"/>
      <c r="QG96" s="77"/>
      <c r="QH96" s="77"/>
      <c r="QI96" s="77"/>
      <c r="QJ96" s="77"/>
      <c r="QK96" s="77"/>
      <c r="QL96" s="77"/>
      <c r="QM96" s="77"/>
      <c r="QN96" s="77"/>
      <c r="QO96" s="77"/>
      <c r="QP96" s="77"/>
      <c r="QQ96" s="77"/>
      <c r="QR96" s="77"/>
      <c r="QS96" s="77"/>
      <c r="QT96" s="77"/>
      <c r="QU96" s="77"/>
      <c r="QV96" s="77"/>
      <c r="QW96" s="77"/>
      <c r="QX96" s="77"/>
      <c r="QY96" s="77"/>
      <c r="QZ96" s="77"/>
      <c r="RA96" s="77"/>
      <c r="RB96" s="77"/>
      <c r="RC96" s="77"/>
      <c r="RD96" s="77"/>
      <c r="RE96" s="77"/>
      <c r="RF96" s="77"/>
      <c r="RG96" s="77"/>
      <c r="RH96" s="77"/>
      <c r="RI96" s="77"/>
      <c r="RJ96" s="77"/>
      <c r="RK96" s="77"/>
      <c r="RL96" s="77"/>
      <c r="RM96" s="77"/>
      <c r="RN96" s="77"/>
      <c r="RO96" s="77"/>
      <c r="RP96" s="77"/>
      <c r="RQ96" s="77"/>
      <c r="RR96" s="77"/>
      <c r="RS96" s="77"/>
      <c r="RT96" s="77"/>
      <c r="RU96" s="77"/>
      <c r="RV96" s="77"/>
      <c r="RW96" s="77"/>
      <c r="RX96" s="77"/>
      <c r="RY96" s="77"/>
      <c r="RZ96" s="77"/>
      <c r="SA96" s="77"/>
      <c r="SB96" s="77"/>
      <c r="SC96" s="77"/>
      <c r="SD96" s="77"/>
      <c r="SE96" s="77"/>
      <c r="SF96" s="77"/>
      <c r="SG96" s="77"/>
      <c r="SH96" s="77"/>
      <c r="SI96" s="77"/>
      <c r="SJ96" s="77"/>
      <c r="SK96" s="77"/>
      <c r="SL96" s="77"/>
      <c r="SM96" s="77"/>
      <c r="SN96" s="77"/>
      <c r="SO96" s="77"/>
      <c r="SP96" s="77"/>
      <c r="SQ96" s="77"/>
      <c r="SR96" s="77"/>
      <c r="SS96" s="77"/>
      <c r="ST96" s="77"/>
      <c r="SU96" s="77"/>
      <c r="SV96" s="77"/>
      <c r="SW96" s="77"/>
      <c r="SX96" s="77"/>
      <c r="SY96" s="77"/>
      <c r="SZ96" s="77"/>
      <c r="TA96" s="77"/>
      <c r="TB96" s="77"/>
      <c r="TC96" s="77"/>
      <c r="TD96" s="77"/>
      <c r="TE96" s="77"/>
      <c r="TF96" s="77"/>
      <c r="TG96" s="77"/>
      <c r="TH96" s="77"/>
      <c r="TI96" s="77"/>
      <c r="TJ96" s="77"/>
      <c r="TK96" s="77"/>
      <c r="TL96" s="77"/>
      <c r="TM96" s="77"/>
      <c r="TN96" s="77"/>
      <c r="TO96" s="77"/>
      <c r="TP96" s="77"/>
      <c r="TQ96" s="77"/>
      <c r="TR96" s="77"/>
      <c r="TS96" s="77"/>
      <c r="TT96" s="77"/>
      <c r="TU96" s="77"/>
      <c r="TV96" s="77"/>
      <c r="TW96" s="77"/>
      <c r="TX96" s="77"/>
      <c r="TY96" s="77"/>
      <c r="TZ96" s="77"/>
      <c r="UA96" s="77"/>
      <c r="UB96" s="77"/>
      <c r="UC96" s="77"/>
      <c r="UD96" s="77"/>
      <c r="UE96" s="77"/>
      <c r="UF96" s="77"/>
      <c r="UG96" s="77"/>
      <c r="UH96" s="77"/>
      <c r="UI96" s="77"/>
      <c r="UJ96" s="77"/>
      <c r="UK96" s="77"/>
      <c r="UL96" s="77"/>
      <c r="UM96" s="77"/>
      <c r="UN96" s="77"/>
      <c r="UO96" s="77"/>
      <c r="UP96" s="77"/>
      <c r="UQ96" s="77"/>
      <c r="UR96" s="77"/>
      <c r="US96" s="77"/>
      <c r="UT96" s="77"/>
      <c r="UU96" s="77"/>
      <c r="UV96" s="77"/>
      <c r="UW96" s="77"/>
      <c r="UX96" s="77"/>
      <c r="UY96" s="77"/>
      <c r="UZ96" s="77"/>
      <c r="VA96" s="77"/>
      <c r="VB96" s="77"/>
      <c r="VC96" s="77"/>
      <c r="VD96" s="77"/>
      <c r="VE96" s="77"/>
      <c r="VF96" s="77"/>
      <c r="VG96" s="77"/>
      <c r="VH96" s="77"/>
      <c r="VI96" s="77"/>
      <c r="VJ96" s="77"/>
      <c r="VK96" s="77"/>
      <c r="VL96" s="77"/>
      <c r="VM96" s="77"/>
      <c r="VN96" s="77"/>
      <c r="VO96" s="77"/>
      <c r="VP96" s="77"/>
      <c r="VQ96" s="77"/>
      <c r="VR96" s="77"/>
      <c r="VS96" s="77"/>
      <c r="VT96" s="77"/>
      <c r="VU96" s="77"/>
      <c r="VV96" s="77"/>
      <c r="VW96" s="77"/>
      <c r="VX96" s="77"/>
      <c r="VY96" s="77"/>
      <c r="VZ96" s="77"/>
      <c r="WA96" s="77"/>
      <c r="WB96" s="77"/>
      <c r="WC96" s="77"/>
      <c r="WD96" s="77"/>
      <c r="WE96" s="77"/>
      <c r="WF96" s="77"/>
      <c r="WG96" s="77"/>
      <c r="WH96" s="77"/>
      <c r="WI96" s="77"/>
      <c r="WJ96" s="77"/>
      <c r="WK96" s="77"/>
      <c r="WL96" s="77"/>
      <c r="WM96" s="77"/>
      <c r="WN96" s="77"/>
      <c r="WO96" s="77"/>
      <c r="WP96" s="77"/>
      <c r="WQ96" s="77"/>
      <c r="WR96" s="77"/>
      <c r="WS96" s="77"/>
      <c r="WT96" s="77"/>
      <c r="WU96" s="77"/>
      <c r="WV96" s="77"/>
      <c r="WW96" s="77"/>
      <c r="WX96" s="77"/>
      <c r="WY96" s="77"/>
      <c r="WZ96" s="77"/>
      <c r="XA96" s="77"/>
      <c r="XB96" s="77"/>
      <c r="XC96" s="77"/>
      <c r="XD96" s="77"/>
      <c r="XE96" s="77"/>
      <c r="XF96" s="77"/>
      <c r="XG96" s="77"/>
      <c r="XH96" s="77"/>
      <c r="XI96" s="77"/>
      <c r="XJ96" s="77"/>
      <c r="XK96" s="77"/>
      <c r="XL96" s="77"/>
      <c r="XM96" s="77"/>
      <c r="XN96" s="77"/>
      <c r="XO96" s="77"/>
      <c r="XP96" s="77"/>
      <c r="XQ96" s="77"/>
      <c r="XR96" s="77"/>
      <c r="XS96" s="77"/>
      <c r="XT96" s="77"/>
      <c r="XU96" s="77"/>
      <c r="XV96" s="77"/>
      <c r="XW96" s="77"/>
      <c r="XX96" s="77"/>
      <c r="XY96" s="77"/>
      <c r="XZ96" s="77"/>
      <c r="YA96" s="77"/>
      <c r="YB96" s="77"/>
      <c r="YC96" s="77"/>
      <c r="YD96" s="77"/>
      <c r="YE96" s="77"/>
      <c r="YF96" s="77"/>
      <c r="YG96" s="77"/>
      <c r="YH96" s="77"/>
      <c r="YI96" s="77"/>
      <c r="YJ96" s="77"/>
      <c r="YK96" s="77"/>
      <c r="YL96" s="77"/>
      <c r="YM96" s="77"/>
      <c r="YN96" s="77"/>
      <c r="YO96" s="77"/>
      <c r="YP96" s="77"/>
      <c r="YQ96" s="77"/>
      <c r="YR96" s="77"/>
      <c r="YS96" s="77"/>
      <c r="YT96" s="77"/>
      <c r="YU96" s="77"/>
      <c r="YV96" s="77"/>
      <c r="YW96" s="77"/>
      <c r="YX96" s="77"/>
      <c r="YY96" s="77"/>
      <c r="YZ96" s="77"/>
      <c r="ZA96" s="77"/>
      <c r="ZB96" s="77"/>
      <c r="ZC96" s="77"/>
      <c r="ZD96" s="77"/>
      <c r="ZE96" s="77"/>
      <c r="ZF96" s="77"/>
      <c r="ZG96" s="77"/>
      <c r="ZH96" s="77"/>
      <c r="ZI96" s="77"/>
      <c r="ZJ96" s="77"/>
      <c r="ZK96" s="77"/>
      <c r="ZL96" s="77"/>
      <c r="ZM96" s="77"/>
      <c r="ZN96" s="77"/>
      <c r="ZO96" s="77"/>
      <c r="ZP96" s="77"/>
      <c r="ZQ96" s="77"/>
      <c r="ZR96" s="77"/>
      <c r="ZS96" s="77"/>
      <c r="ZT96" s="77"/>
      <c r="ZU96" s="77"/>
      <c r="ZV96" s="77"/>
      <c r="ZW96" s="77"/>
      <c r="ZX96" s="77"/>
      <c r="ZY96" s="77"/>
      <c r="ZZ96" s="77"/>
      <c r="AAA96" s="77"/>
      <c r="AAB96" s="77"/>
      <c r="AAC96" s="77"/>
      <c r="AAD96" s="77"/>
      <c r="AAE96" s="77"/>
      <c r="AAF96" s="77"/>
      <c r="AAG96" s="77"/>
      <c r="AAH96" s="77"/>
      <c r="AAI96" s="77"/>
      <c r="AAJ96" s="77"/>
      <c r="AAK96" s="77"/>
      <c r="AAL96" s="77"/>
      <c r="AAM96" s="77"/>
      <c r="AAN96" s="77"/>
      <c r="AAO96" s="77"/>
      <c r="AAP96" s="77"/>
      <c r="AAQ96" s="77"/>
      <c r="AAR96" s="77"/>
      <c r="AAS96" s="77"/>
      <c r="AAT96" s="77"/>
      <c r="AAU96" s="77"/>
      <c r="AAV96" s="77"/>
      <c r="AAW96" s="77"/>
      <c r="AAX96" s="77"/>
      <c r="AAY96" s="77"/>
      <c r="AAZ96" s="77"/>
      <c r="ABA96" s="77"/>
      <c r="ABB96" s="77"/>
      <c r="ABC96" s="77"/>
      <c r="ABD96" s="77"/>
      <c r="ABE96" s="77"/>
      <c r="ABF96" s="77"/>
      <c r="ABG96" s="77"/>
      <c r="ABH96" s="77"/>
      <c r="ABI96" s="77"/>
      <c r="ABJ96" s="77"/>
      <c r="ABK96" s="77"/>
      <c r="ABL96" s="77"/>
      <c r="ABM96" s="77"/>
      <c r="ABN96" s="77"/>
      <c r="ABO96" s="77"/>
      <c r="ABP96" s="77"/>
      <c r="ABQ96" s="77"/>
      <c r="ABR96" s="77"/>
      <c r="ABS96" s="77"/>
      <c r="ABT96" s="77"/>
      <c r="ABU96" s="77"/>
      <c r="ABV96" s="77"/>
      <c r="ABW96" s="77"/>
      <c r="ABX96" s="77"/>
      <c r="ABY96" s="77"/>
      <c r="ABZ96" s="77"/>
      <c r="ACA96" s="77"/>
      <c r="ACB96" s="77"/>
      <c r="ACC96" s="77"/>
      <c r="ACD96" s="77"/>
      <c r="ACE96" s="77"/>
      <c r="ACF96" s="77"/>
      <c r="ACG96" s="77"/>
      <c r="ACH96" s="77"/>
      <c r="ACI96" s="77"/>
      <c r="ACJ96" s="77"/>
      <c r="ACK96" s="77"/>
      <c r="ACL96" s="77"/>
      <c r="ACM96" s="77"/>
      <c r="ACN96" s="77"/>
      <c r="ACO96" s="77"/>
      <c r="ACP96" s="77"/>
      <c r="ACQ96" s="77"/>
      <c r="ACR96" s="77"/>
      <c r="ACS96" s="77"/>
      <c r="ACT96" s="77"/>
      <c r="ACU96" s="77"/>
      <c r="ACV96" s="77"/>
      <c r="ACW96" s="77"/>
      <c r="ACX96" s="77"/>
      <c r="ACY96" s="77"/>
      <c r="ACZ96" s="77"/>
      <c r="ADA96" s="77"/>
      <c r="ADB96" s="77"/>
      <c r="ADC96" s="77"/>
      <c r="ADD96" s="77"/>
      <c r="ADE96" s="77"/>
      <c r="ADF96" s="77"/>
      <c r="ADG96" s="77"/>
      <c r="ADH96" s="77"/>
      <c r="ADI96" s="77"/>
      <c r="ADJ96" s="77"/>
      <c r="ADK96" s="77"/>
      <c r="ADL96" s="77"/>
      <c r="ADM96" s="77"/>
      <c r="ADN96" s="77"/>
      <c r="ADO96" s="77"/>
      <c r="ADP96" s="77"/>
      <c r="ADQ96" s="77"/>
      <c r="ADR96" s="77"/>
      <c r="ADS96" s="77"/>
      <c r="ADT96" s="77"/>
      <c r="ADU96" s="77"/>
      <c r="ADV96" s="77"/>
      <c r="ADW96" s="77"/>
      <c r="ADX96" s="77"/>
      <c r="ADY96" s="77"/>
      <c r="ADZ96" s="77"/>
      <c r="AEA96" s="77"/>
      <c r="AEB96" s="77"/>
      <c r="AEC96" s="77"/>
      <c r="AED96" s="77"/>
      <c r="AEE96" s="77"/>
      <c r="AEF96" s="77"/>
      <c r="AEG96" s="77"/>
      <c r="AEH96" s="77"/>
      <c r="AEI96" s="77"/>
      <c r="AEJ96" s="77"/>
      <c r="AEK96" s="77"/>
      <c r="AEL96" s="77"/>
      <c r="AEM96" s="77"/>
      <c r="AEN96" s="77"/>
      <c r="AEO96" s="77"/>
      <c r="AEP96" s="77"/>
      <c r="AEQ96" s="77"/>
      <c r="AER96" s="77"/>
      <c r="AES96" s="77"/>
      <c r="AET96" s="77"/>
      <c r="AEU96" s="77"/>
      <c r="AEV96" s="77"/>
      <c r="AEW96" s="77"/>
      <c r="AEX96" s="77"/>
      <c r="AEY96" s="77"/>
      <c r="AEZ96" s="77"/>
      <c r="AFA96" s="77"/>
      <c r="AFB96" s="77"/>
      <c r="AFC96" s="77"/>
      <c r="AFD96" s="77"/>
      <c r="AFE96" s="77"/>
      <c r="AFF96" s="77"/>
      <c r="AFG96" s="77"/>
      <c r="AFH96" s="77"/>
      <c r="AFI96" s="77"/>
      <c r="AFJ96" s="77"/>
      <c r="AFK96" s="77"/>
      <c r="AFL96" s="77"/>
      <c r="AFM96" s="77"/>
      <c r="AFN96" s="77"/>
      <c r="AFO96" s="77"/>
      <c r="AFP96" s="77"/>
      <c r="AFQ96" s="77"/>
      <c r="AFR96" s="77"/>
      <c r="AFS96" s="77"/>
      <c r="AFT96" s="77"/>
      <c r="AFU96" s="77"/>
      <c r="AFV96" s="77"/>
      <c r="AFW96" s="77"/>
      <c r="AFX96" s="77"/>
      <c r="AFY96" s="77"/>
      <c r="AFZ96" s="77"/>
      <c r="AGA96" s="77"/>
      <c r="AGB96" s="77"/>
      <c r="AGC96" s="77"/>
      <c r="AGD96" s="77"/>
      <c r="AGE96" s="77"/>
      <c r="AGF96" s="77"/>
      <c r="AGG96" s="77"/>
      <c r="AGH96" s="77"/>
      <c r="AGI96" s="77"/>
      <c r="AGJ96" s="77"/>
      <c r="AGK96" s="77"/>
      <c r="AGL96" s="77"/>
      <c r="AGM96" s="77"/>
      <c r="AGN96" s="77"/>
      <c r="AGO96" s="77"/>
      <c r="AGP96" s="77"/>
      <c r="AGQ96" s="77"/>
      <c r="AGR96" s="77"/>
      <c r="AGS96" s="77"/>
      <c r="AGT96" s="77"/>
      <c r="AGU96" s="77"/>
      <c r="AGV96" s="77"/>
      <c r="AGW96" s="77"/>
      <c r="AGX96" s="77"/>
      <c r="AGY96" s="77"/>
      <c r="AGZ96" s="77"/>
      <c r="AHA96" s="77"/>
      <c r="AHB96" s="77"/>
      <c r="AHC96" s="77"/>
      <c r="AHD96" s="77"/>
      <c r="AHE96" s="77"/>
      <c r="AHF96" s="77"/>
      <c r="AHG96" s="77"/>
      <c r="AHH96" s="77"/>
      <c r="AHI96" s="77"/>
      <c r="AHJ96" s="77"/>
      <c r="AHK96" s="77"/>
      <c r="AHL96" s="77"/>
      <c r="AHM96" s="77"/>
      <c r="AHN96" s="77"/>
      <c r="AHO96" s="77"/>
      <c r="AHP96" s="77"/>
      <c r="AHQ96" s="77"/>
      <c r="AHR96" s="77"/>
      <c r="AHS96" s="77"/>
      <c r="AHT96" s="77"/>
      <c r="AHU96" s="77"/>
      <c r="AHV96" s="77"/>
      <c r="AHW96" s="77"/>
      <c r="AHX96" s="77"/>
      <c r="AHY96" s="77"/>
      <c r="AHZ96" s="77"/>
      <c r="AIA96" s="77"/>
      <c r="AIB96" s="77"/>
      <c r="AIC96" s="77"/>
      <c r="AID96" s="77"/>
      <c r="AIE96" s="77"/>
      <c r="AIF96" s="77"/>
      <c r="AIG96" s="77"/>
      <c r="AIH96" s="77"/>
      <c r="AII96" s="77"/>
      <c r="AIJ96" s="77"/>
      <c r="AIK96" s="77"/>
      <c r="AIL96" s="77"/>
      <c r="AIM96" s="77"/>
      <c r="AIN96" s="77"/>
      <c r="AIO96" s="77"/>
      <c r="AIP96" s="77"/>
      <c r="AIQ96" s="77"/>
      <c r="AIR96" s="77"/>
      <c r="AIS96" s="77"/>
      <c r="AIT96" s="77"/>
      <c r="AIU96" s="77"/>
      <c r="AIV96" s="77"/>
      <c r="AIW96" s="77"/>
      <c r="AIX96" s="77"/>
      <c r="AIY96" s="77"/>
      <c r="AIZ96" s="77"/>
      <c r="AJA96" s="77"/>
      <c r="AJB96" s="77"/>
      <c r="AJC96" s="77"/>
      <c r="AJD96" s="77"/>
      <c r="AJE96" s="77"/>
      <c r="AJF96" s="77"/>
      <c r="AJG96" s="77"/>
      <c r="AJH96" s="77"/>
      <c r="AJI96" s="77"/>
      <c r="AJJ96" s="77"/>
      <c r="AJK96" s="77"/>
      <c r="AJL96" s="77"/>
      <c r="AJM96" s="77"/>
      <c r="AJN96" s="77"/>
      <c r="AJO96" s="77"/>
      <c r="AJP96" s="77"/>
      <c r="AJQ96" s="77"/>
      <c r="AJR96" s="77"/>
      <c r="AJS96" s="77"/>
      <c r="AJT96" s="77"/>
      <c r="AJU96" s="77"/>
      <c r="AJV96" s="77"/>
      <c r="AJW96" s="77"/>
      <c r="AJX96" s="77"/>
      <c r="AJY96" s="77"/>
      <c r="AJZ96" s="77"/>
      <c r="AKA96" s="77"/>
      <c r="AKB96" s="77"/>
      <c r="AKC96" s="77"/>
      <c r="AKD96" s="77"/>
      <c r="AKE96" s="77"/>
      <c r="AKF96" s="77"/>
      <c r="AKG96" s="77"/>
      <c r="AKH96" s="77"/>
      <c r="AKI96" s="77"/>
      <c r="AKJ96" s="77"/>
      <c r="AKK96" s="77"/>
      <c r="AKL96" s="77"/>
      <c r="AKM96" s="77"/>
      <c r="AKN96" s="77"/>
      <c r="AKO96" s="77"/>
      <c r="AKP96" s="77"/>
      <c r="AKQ96" s="77"/>
      <c r="AKR96" s="77"/>
      <c r="AKS96" s="77"/>
      <c r="AKT96" s="77"/>
      <c r="AKU96" s="77"/>
      <c r="AKV96" s="77"/>
      <c r="AKW96" s="77"/>
      <c r="AKX96" s="77"/>
      <c r="AKY96" s="77"/>
      <c r="AKZ96" s="77"/>
      <c r="ALA96" s="77"/>
      <c r="ALB96" s="77"/>
      <c r="ALC96" s="77"/>
      <c r="ALD96" s="77"/>
      <c r="ALE96" s="77"/>
      <c r="ALF96" s="77"/>
      <c r="ALG96" s="77"/>
      <c r="ALH96" s="77"/>
      <c r="ALI96" s="77"/>
      <c r="ALJ96" s="77"/>
      <c r="ALK96" s="77"/>
      <c r="ALL96" s="77"/>
      <c r="ALM96" s="77"/>
      <c r="ALN96" s="77"/>
      <c r="ALO96" s="77"/>
      <c r="ALP96" s="77"/>
      <c r="ALQ96" s="77"/>
      <c r="ALR96" s="77"/>
      <c r="ALS96" s="77"/>
      <c r="ALT96" s="77"/>
      <c r="ALU96" s="77"/>
      <c r="ALV96" s="77"/>
      <c r="ALW96" s="77"/>
      <c r="ALX96" s="77"/>
      <c r="ALY96" s="77"/>
      <c r="ALZ96" s="77"/>
      <c r="AMA96" s="77"/>
      <c r="AMB96" s="77"/>
      <c r="AMC96" s="77"/>
      <c r="AMD96" s="77"/>
      <c r="AME96" s="77"/>
      <c r="AMF96" s="77"/>
      <c r="AMG96" s="77"/>
    </row>
    <row r="97" spans="1:1022" s="78" customFormat="1" ht="124.2" customHeight="1" x14ac:dyDescent="0.3">
      <c r="A97" s="19">
        <v>7</v>
      </c>
      <c r="B97" s="21" t="s">
        <v>189</v>
      </c>
      <c r="C97" s="19" t="s">
        <v>321</v>
      </c>
      <c r="D97" s="19" t="s">
        <v>70</v>
      </c>
      <c r="E97" s="21" t="s">
        <v>303</v>
      </c>
      <c r="F97" s="25" t="s">
        <v>304</v>
      </c>
      <c r="G97" s="20">
        <v>244.7</v>
      </c>
      <c r="H97" s="19" t="s">
        <v>6</v>
      </c>
      <c r="I97" s="19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7"/>
      <c r="DR97" s="77"/>
      <c r="DS97" s="77"/>
      <c r="DT97" s="77"/>
      <c r="DU97" s="77"/>
      <c r="DV97" s="77"/>
      <c r="DW97" s="77"/>
      <c r="DX97" s="77"/>
      <c r="DY97" s="77"/>
      <c r="DZ97" s="77"/>
      <c r="EA97" s="77"/>
      <c r="EB97" s="77"/>
      <c r="EC97" s="77"/>
      <c r="ED97" s="77"/>
      <c r="EE97" s="77"/>
      <c r="EF97" s="77"/>
      <c r="EG97" s="77"/>
      <c r="EH97" s="77"/>
      <c r="EI97" s="77"/>
      <c r="EJ97" s="77"/>
      <c r="EK97" s="77"/>
      <c r="EL97" s="77"/>
      <c r="EM97" s="77"/>
      <c r="EN97" s="77"/>
      <c r="EO97" s="77"/>
      <c r="EP97" s="77"/>
      <c r="EQ97" s="77"/>
      <c r="ER97" s="77"/>
      <c r="ES97" s="77"/>
      <c r="ET97" s="77"/>
      <c r="EU97" s="77"/>
      <c r="EV97" s="77"/>
      <c r="EW97" s="77"/>
      <c r="EX97" s="77"/>
      <c r="EY97" s="77"/>
      <c r="EZ97" s="77"/>
      <c r="FA97" s="77"/>
      <c r="FB97" s="77"/>
      <c r="FC97" s="77"/>
      <c r="FD97" s="77"/>
      <c r="FE97" s="77"/>
      <c r="FF97" s="77"/>
      <c r="FG97" s="77"/>
      <c r="FH97" s="77"/>
      <c r="FI97" s="77"/>
      <c r="FJ97" s="77"/>
      <c r="FK97" s="77"/>
      <c r="FL97" s="77"/>
      <c r="FM97" s="77"/>
      <c r="FN97" s="77"/>
      <c r="FO97" s="77"/>
      <c r="FP97" s="77"/>
      <c r="FQ97" s="77"/>
      <c r="FR97" s="77"/>
      <c r="FS97" s="77"/>
      <c r="FT97" s="77"/>
      <c r="FU97" s="77"/>
      <c r="FV97" s="77"/>
      <c r="FW97" s="77"/>
      <c r="FX97" s="77"/>
      <c r="FY97" s="77"/>
      <c r="FZ97" s="77"/>
      <c r="GA97" s="77"/>
      <c r="GB97" s="77"/>
      <c r="GC97" s="77"/>
      <c r="GD97" s="77"/>
      <c r="GE97" s="77"/>
      <c r="GF97" s="77"/>
      <c r="GG97" s="77"/>
      <c r="GH97" s="77"/>
      <c r="GI97" s="77"/>
      <c r="GJ97" s="77"/>
      <c r="GK97" s="77"/>
      <c r="GL97" s="77"/>
      <c r="GM97" s="77"/>
      <c r="GN97" s="77"/>
      <c r="GO97" s="77"/>
      <c r="GP97" s="77"/>
      <c r="GQ97" s="77"/>
      <c r="GR97" s="77"/>
      <c r="GS97" s="77"/>
      <c r="GT97" s="77"/>
      <c r="GU97" s="77"/>
      <c r="GV97" s="77"/>
      <c r="GW97" s="77"/>
      <c r="GX97" s="77"/>
      <c r="GY97" s="77"/>
      <c r="GZ97" s="77"/>
      <c r="HA97" s="77"/>
      <c r="HB97" s="77"/>
      <c r="HC97" s="77"/>
      <c r="HD97" s="77"/>
      <c r="HE97" s="77"/>
      <c r="HF97" s="77"/>
      <c r="HG97" s="77"/>
      <c r="HH97" s="77"/>
      <c r="HI97" s="77"/>
      <c r="HJ97" s="77"/>
      <c r="HK97" s="77"/>
      <c r="HL97" s="77"/>
      <c r="HM97" s="77"/>
      <c r="HN97" s="77"/>
      <c r="HO97" s="77"/>
      <c r="HP97" s="77"/>
      <c r="HQ97" s="77"/>
      <c r="HR97" s="77"/>
      <c r="HS97" s="77"/>
      <c r="HT97" s="77"/>
      <c r="HU97" s="77"/>
      <c r="HV97" s="77"/>
      <c r="HW97" s="77"/>
      <c r="HX97" s="77"/>
      <c r="HY97" s="77"/>
      <c r="HZ97" s="77"/>
      <c r="IA97" s="77"/>
      <c r="IB97" s="77"/>
      <c r="IC97" s="77"/>
      <c r="ID97" s="77"/>
      <c r="IE97" s="77"/>
      <c r="IF97" s="77"/>
      <c r="IG97" s="77"/>
      <c r="IH97" s="77"/>
      <c r="II97" s="77"/>
      <c r="IJ97" s="77"/>
      <c r="IK97" s="77"/>
      <c r="IL97" s="77"/>
      <c r="IM97" s="77"/>
      <c r="IN97" s="77"/>
      <c r="IO97" s="77"/>
      <c r="IP97" s="77"/>
      <c r="IQ97" s="77"/>
      <c r="IR97" s="77"/>
      <c r="IS97" s="77"/>
      <c r="IT97" s="77"/>
      <c r="IU97" s="77"/>
      <c r="IV97" s="77"/>
      <c r="IW97" s="77"/>
      <c r="IX97" s="77"/>
      <c r="IY97" s="77"/>
      <c r="IZ97" s="77"/>
      <c r="JA97" s="77"/>
      <c r="JB97" s="77"/>
      <c r="JC97" s="77"/>
      <c r="JD97" s="77"/>
      <c r="JE97" s="77"/>
      <c r="JF97" s="77"/>
      <c r="JG97" s="77"/>
      <c r="JH97" s="77"/>
      <c r="JI97" s="77"/>
      <c r="JJ97" s="77"/>
      <c r="JK97" s="77"/>
      <c r="JL97" s="77"/>
      <c r="JM97" s="77"/>
      <c r="JN97" s="77"/>
      <c r="JO97" s="77"/>
      <c r="JP97" s="77"/>
      <c r="JQ97" s="77"/>
      <c r="JR97" s="77"/>
      <c r="JS97" s="77"/>
      <c r="JT97" s="77"/>
      <c r="JU97" s="77"/>
      <c r="JV97" s="77"/>
      <c r="JW97" s="77"/>
      <c r="JX97" s="77"/>
      <c r="JY97" s="77"/>
      <c r="JZ97" s="77"/>
      <c r="KA97" s="77"/>
      <c r="KB97" s="77"/>
      <c r="KC97" s="77"/>
      <c r="KD97" s="77"/>
      <c r="KE97" s="77"/>
      <c r="KF97" s="77"/>
      <c r="KG97" s="77"/>
      <c r="KH97" s="77"/>
      <c r="KI97" s="77"/>
      <c r="KJ97" s="77"/>
      <c r="KK97" s="77"/>
      <c r="KL97" s="77"/>
      <c r="KM97" s="77"/>
      <c r="KN97" s="77"/>
      <c r="KO97" s="77"/>
      <c r="KP97" s="77"/>
      <c r="KQ97" s="77"/>
      <c r="KR97" s="77"/>
      <c r="KS97" s="77"/>
      <c r="KT97" s="77"/>
      <c r="KU97" s="77"/>
      <c r="KV97" s="77"/>
      <c r="KW97" s="77"/>
      <c r="KX97" s="77"/>
      <c r="KY97" s="77"/>
      <c r="KZ97" s="77"/>
      <c r="LA97" s="77"/>
      <c r="LB97" s="77"/>
      <c r="LC97" s="77"/>
      <c r="LD97" s="77"/>
      <c r="LE97" s="77"/>
      <c r="LF97" s="77"/>
      <c r="LG97" s="77"/>
      <c r="LH97" s="77"/>
      <c r="LI97" s="77"/>
      <c r="LJ97" s="77"/>
      <c r="LK97" s="77"/>
      <c r="LL97" s="77"/>
      <c r="LM97" s="77"/>
      <c r="LN97" s="77"/>
      <c r="LO97" s="77"/>
      <c r="LP97" s="77"/>
      <c r="LQ97" s="77"/>
      <c r="LR97" s="77"/>
      <c r="LS97" s="77"/>
      <c r="LT97" s="77"/>
      <c r="LU97" s="77"/>
      <c r="LV97" s="77"/>
      <c r="LW97" s="77"/>
      <c r="LX97" s="77"/>
      <c r="LY97" s="77"/>
      <c r="LZ97" s="77"/>
      <c r="MA97" s="77"/>
      <c r="MB97" s="77"/>
      <c r="MC97" s="77"/>
      <c r="MD97" s="77"/>
      <c r="ME97" s="77"/>
      <c r="MF97" s="77"/>
      <c r="MG97" s="77"/>
      <c r="MH97" s="77"/>
      <c r="MI97" s="77"/>
      <c r="MJ97" s="77"/>
      <c r="MK97" s="77"/>
      <c r="ML97" s="77"/>
      <c r="MM97" s="77"/>
      <c r="MN97" s="77"/>
      <c r="MO97" s="77"/>
      <c r="MP97" s="77"/>
      <c r="MQ97" s="77"/>
      <c r="MR97" s="77"/>
      <c r="MS97" s="77"/>
      <c r="MT97" s="77"/>
      <c r="MU97" s="77"/>
      <c r="MV97" s="77"/>
      <c r="MW97" s="77"/>
      <c r="MX97" s="77"/>
      <c r="MY97" s="77"/>
      <c r="MZ97" s="77"/>
      <c r="NA97" s="77"/>
      <c r="NB97" s="77"/>
      <c r="NC97" s="77"/>
      <c r="ND97" s="77"/>
      <c r="NE97" s="77"/>
      <c r="NF97" s="77"/>
      <c r="NG97" s="77"/>
      <c r="NH97" s="77"/>
      <c r="NI97" s="77"/>
      <c r="NJ97" s="77"/>
      <c r="NK97" s="77"/>
      <c r="NL97" s="77"/>
      <c r="NM97" s="77"/>
      <c r="NN97" s="77"/>
      <c r="NO97" s="77"/>
      <c r="NP97" s="77"/>
      <c r="NQ97" s="77"/>
      <c r="NR97" s="77"/>
      <c r="NS97" s="77"/>
      <c r="NT97" s="77"/>
      <c r="NU97" s="77"/>
      <c r="NV97" s="77"/>
      <c r="NW97" s="77"/>
      <c r="NX97" s="77"/>
      <c r="NY97" s="77"/>
      <c r="NZ97" s="77"/>
      <c r="OA97" s="77"/>
      <c r="OB97" s="77"/>
      <c r="OC97" s="77"/>
      <c r="OD97" s="77"/>
      <c r="OE97" s="77"/>
      <c r="OF97" s="77"/>
      <c r="OG97" s="77"/>
      <c r="OH97" s="77"/>
      <c r="OI97" s="77"/>
      <c r="OJ97" s="77"/>
      <c r="OK97" s="77"/>
      <c r="OL97" s="77"/>
      <c r="OM97" s="77"/>
      <c r="ON97" s="77"/>
      <c r="OO97" s="77"/>
      <c r="OP97" s="77"/>
      <c r="OQ97" s="77"/>
      <c r="OR97" s="77"/>
      <c r="OS97" s="77"/>
      <c r="OT97" s="77"/>
      <c r="OU97" s="77"/>
      <c r="OV97" s="77"/>
      <c r="OW97" s="77"/>
      <c r="OX97" s="77"/>
      <c r="OY97" s="77"/>
      <c r="OZ97" s="77"/>
      <c r="PA97" s="77"/>
      <c r="PB97" s="77"/>
      <c r="PC97" s="77"/>
      <c r="PD97" s="77"/>
      <c r="PE97" s="77"/>
      <c r="PF97" s="77"/>
      <c r="PG97" s="77"/>
      <c r="PH97" s="77"/>
      <c r="PI97" s="77"/>
      <c r="PJ97" s="77"/>
      <c r="PK97" s="77"/>
      <c r="PL97" s="77"/>
      <c r="PM97" s="77"/>
      <c r="PN97" s="77"/>
      <c r="PO97" s="77"/>
      <c r="PP97" s="77"/>
      <c r="PQ97" s="77"/>
      <c r="PR97" s="77"/>
      <c r="PS97" s="77"/>
      <c r="PT97" s="77"/>
      <c r="PU97" s="77"/>
      <c r="PV97" s="77"/>
      <c r="PW97" s="77"/>
      <c r="PX97" s="77"/>
      <c r="PY97" s="77"/>
      <c r="PZ97" s="77"/>
      <c r="QA97" s="77"/>
      <c r="QB97" s="77"/>
      <c r="QC97" s="77"/>
      <c r="QD97" s="77"/>
      <c r="QE97" s="77"/>
      <c r="QF97" s="77"/>
      <c r="QG97" s="77"/>
      <c r="QH97" s="77"/>
      <c r="QI97" s="77"/>
      <c r="QJ97" s="77"/>
      <c r="QK97" s="77"/>
      <c r="QL97" s="77"/>
      <c r="QM97" s="77"/>
      <c r="QN97" s="77"/>
      <c r="QO97" s="77"/>
      <c r="QP97" s="77"/>
      <c r="QQ97" s="77"/>
      <c r="QR97" s="77"/>
      <c r="QS97" s="77"/>
      <c r="QT97" s="77"/>
      <c r="QU97" s="77"/>
      <c r="QV97" s="77"/>
      <c r="QW97" s="77"/>
      <c r="QX97" s="77"/>
      <c r="QY97" s="77"/>
      <c r="QZ97" s="77"/>
      <c r="RA97" s="77"/>
      <c r="RB97" s="77"/>
      <c r="RC97" s="77"/>
      <c r="RD97" s="77"/>
      <c r="RE97" s="77"/>
      <c r="RF97" s="77"/>
      <c r="RG97" s="77"/>
      <c r="RH97" s="77"/>
      <c r="RI97" s="77"/>
      <c r="RJ97" s="77"/>
      <c r="RK97" s="77"/>
      <c r="RL97" s="77"/>
      <c r="RM97" s="77"/>
      <c r="RN97" s="77"/>
      <c r="RO97" s="77"/>
      <c r="RP97" s="77"/>
      <c r="RQ97" s="77"/>
      <c r="RR97" s="77"/>
      <c r="RS97" s="77"/>
      <c r="RT97" s="77"/>
      <c r="RU97" s="77"/>
      <c r="RV97" s="77"/>
      <c r="RW97" s="77"/>
      <c r="RX97" s="77"/>
      <c r="RY97" s="77"/>
      <c r="RZ97" s="77"/>
      <c r="SA97" s="77"/>
      <c r="SB97" s="77"/>
      <c r="SC97" s="77"/>
      <c r="SD97" s="77"/>
      <c r="SE97" s="77"/>
      <c r="SF97" s="77"/>
      <c r="SG97" s="77"/>
      <c r="SH97" s="77"/>
      <c r="SI97" s="77"/>
      <c r="SJ97" s="77"/>
      <c r="SK97" s="77"/>
      <c r="SL97" s="77"/>
      <c r="SM97" s="77"/>
      <c r="SN97" s="77"/>
      <c r="SO97" s="77"/>
      <c r="SP97" s="77"/>
      <c r="SQ97" s="77"/>
      <c r="SR97" s="77"/>
      <c r="SS97" s="77"/>
      <c r="ST97" s="77"/>
      <c r="SU97" s="77"/>
      <c r="SV97" s="77"/>
      <c r="SW97" s="77"/>
      <c r="SX97" s="77"/>
      <c r="SY97" s="77"/>
      <c r="SZ97" s="77"/>
      <c r="TA97" s="77"/>
      <c r="TB97" s="77"/>
      <c r="TC97" s="77"/>
      <c r="TD97" s="77"/>
      <c r="TE97" s="77"/>
      <c r="TF97" s="77"/>
      <c r="TG97" s="77"/>
      <c r="TH97" s="77"/>
      <c r="TI97" s="77"/>
      <c r="TJ97" s="77"/>
      <c r="TK97" s="77"/>
      <c r="TL97" s="77"/>
      <c r="TM97" s="77"/>
      <c r="TN97" s="77"/>
      <c r="TO97" s="77"/>
      <c r="TP97" s="77"/>
      <c r="TQ97" s="77"/>
      <c r="TR97" s="77"/>
      <c r="TS97" s="77"/>
      <c r="TT97" s="77"/>
      <c r="TU97" s="77"/>
      <c r="TV97" s="77"/>
      <c r="TW97" s="77"/>
      <c r="TX97" s="77"/>
      <c r="TY97" s="77"/>
      <c r="TZ97" s="77"/>
      <c r="UA97" s="77"/>
      <c r="UB97" s="77"/>
      <c r="UC97" s="77"/>
      <c r="UD97" s="77"/>
      <c r="UE97" s="77"/>
      <c r="UF97" s="77"/>
      <c r="UG97" s="77"/>
      <c r="UH97" s="77"/>
      <c r="UI97" s="77"/>
      <c r="UJ97" s="77"/>
      <c r="UK97" s="77"/>
      <c r="UL97" s="77"/>
      <c r="UM97" s="77"/>
      <c r="UN97" s="77"/>
      <c r="UO97" s="77"/>
      <c r="UP97" s="77"/>
      <c r="UQ97" s="77"/>
      <c r="UR97" s="77"/>
      <c r="US97" s="77"/>
      <c r="UT97" s="77"/>
      <c r="UU97" s="77"/>
      <c r="UV97" s="77"/>
      <c r="UW97" s="77"/>
      <c r="UX97" s="77"/>
      <c r="UY97" s="77"/>
      <c r="UZ97" s="77"/>
      <c r="VA97" s="77"/>
      <c r="VB97" s="77"/>
      <c r="VC97" s="77"/>
      <c r="VD97" s="77"/>
      <c r="VE97" s="77"/>
      <c r="VF97" s="77"/>
      <c r="VG97" s="77"/>
      <c r="VH97" s="77"/>
      <c r="VI97" s="77"/>
      <c r="VJ97" s="77"/>
      <c r="VK97" s="77"/>
      <c r="VL97" s="77"/>
      <c r="VM97" s="77"/>
      <c r="VN97" s="77"/>
      <c r="VO97" s="77"/>
      <c r="VP97" s="77"/>
      <c r="VQ97" s="77"/>
      <c r="VR97" s="77"/>
      <c r="VS97" s="77"/>
      <c r="VT97" s="77"/>
      <c r="VU97" s="77"/>
      <c r="VV97" s="77"/>
      <c r="VW97" s="77"/>
      <c r="VX97" s="77"/>
      <c r="VY97" s="77"/>
      <c r="VZ97" s="77"/>
      <c r="WA97" s="77"/>
      <c r="WB97" s="77"/>
      <c r="WC97" s="77"/>
      <c r="WD97" s="77"/>
      <c r="WE97" s="77"/>
      <c r="WF97" s="77"/>
      <c r="WG97" s="77"/>
      <c r="WH97" s="77"/>
      <c r="WI97" s="77"/>
      <c r="WJ97" s="77"/>
      <c r="WK97" s="77"/>
      <c r="WL97" s="77"/>
      <c r="WM97" s="77"/>
      <c r="WN97" s="77"/>
      <c r="WO97" s="77"/>
      <c r="WP97" s="77"/>
      <c r="WQ97" s="77"/>
      <c r="WR97" s="77"/>
      <c r="WS97" s="77"/>
      <c r="WT97" s="77"/>
      <c r="WU97" s="77"/>
      <c r="WV97" s="77"/>
      <c r="WW97" s="77"/>
      <c r="WX97" s="77"/>
      <c r="WY97" s="77"/>
      <c r="WZ97" s="77"/>
      <c r="XA97" s="77"/>
      <c r="XB97" s="77"/>
      <c r="XC97" s="77"/>
      <c r="XD97" s="77"/>
      <c r="XE97" s="77"/>
      <c r="XF97" s="77"/>
      <c r="XG97" s="77"/>
      <c r="XH97" s="77"/>
      <c r="XI97" s="77"/>
      <c r="XJ97" s="77"/>
      <c r="XK97" s="77"/>
      <c r="XL97" s="77"/>
      <c r="XM97" s="77"/>
      <c r="XN97" s="77"/>
      <c r="XO97" s="77"/>
      <c r="XP97" s="77"/>
      <c r="XQ97" s="77"/>
      <c r="XR97" s="77"/>
      <c r="XS97" s="77"/>
      <c r="XT97" s="77"/>
      <c r="XU97" s="77"/>
      <c r="XV97" s="77"/>
      <c r="XW97" s="77"/>
      <c r="XX97" s="77"/>
      <c r="XY97" s="77"/>
      <c r="XZ97" s="77"/>
      <c r="YA97" s="77"/>
      <c r="YB97" s="77"/>
      <c r="YC97" s="77"/>
      <c r="YD97" s="77"/>
      <c r="YE97" s="77"/>
      <c r="YF97" s="77"/>
      <c r="YG97" s="77"/>
      <c r="YH97" s="77"/>
      <c r="YI97" s="77"/>
      <c r="YJ97" s="77"/>
      <c r="YK97" s="77"/>
      <c r="YL97" s="77"/>
      <c r="YM97" s="77"/>
      <c r="YN97" s="77"/>
      <c r="YO97" s="77"/>
      <c r="YP97" s="77"/>
      <c r="YQ97" s="77"/>
      <c r="YR97" s="77"/>
      <c r="YS97" s="77"/>
      <c r="YT97" s="77"/>
      <c r="YU97" s="77"/>
      <c r="YV97" s="77"/>
      <c r="YW97" s="77"/>
      <c r="YX97" s="77"/>
      <c r="YY97" s="77"/>
      <c r="YZ97" s="77"/>
      <c r="ZA97" s="77"/>
      <c r="ZB97" s="77"/>
      <c r="ZC97" s="77"/>
      <c r="ZD97" s="77"/>
      <c r="ZE97" s="77"/>
      <c r="ZF97" s="77"/>
      <c r="ZG97" s="77"/>
      <c r="ZH97" s="77"/>
      <c r="ZI97" s="77"/>
      <c r="ZJ97" s="77"/>
      <c r="ZK97" s="77"/>
      <c r="ZL97" s="77"/>
      <c r="ZM97" s="77"/>
      <c r="ZN97" s="77"/>
      <c r="ZO97" s="77"/>
      <c r="ZP97" s="77"/>
      <c r="ZQ97" s="77"/>
      <c r="ZR97" s="77"/>
      <c r="ZS97" s="77"/>
      <c r="ZT97" s="77"/>
      <c r="ZU97" s="77"/>
      <c r="ZV97" s="77"/>
      <c r="ZW97" s="77"/>
      <c r="ZX97" s="77"/>
      <c r="ZY97" s="77"/>
      <c r="ZZ97" s="77"/>
      <c r="AAA97" s="77"/>
      <c r="AAB97" s="77"/>
      <c r="AAC97" s="77"/>
      <c r="AAD97" s="77"/>
      <c r="AAE97" s="77"/>
      <c r="AAF97" s="77"/>
      <c r="AAG97" s="77"/>
      <c r="AAH97" s="77"/>
      <c r="AAI97" s="77"/>
      <c r="AAJ97" s="77"/>
      <c r="AAK97" s="77"/>
      <c r="AAL97" s="77"/>
      <c r="AAM97" s="77"/>
      <c r="AAN97" s="77"/>
      <c r="AAO97" s="77"/>
      <c r="AAP97" s="77"/>
      <c r="AAQ97" s="77"/>
      <c r="AAR97" s="77"/>
      <c r="AAS97" s="77"/>
      <c r="AAT97" s="77"/>
      <c r="AAU97" s="77"/>
      <c r="AAV97" s="77"/>
      <c r="AAW97" s="77"/>
      <c r="AAX97" s="77"/>
      <c r="AAY97" s="77"/>
      <c r="AAZ97" s="77"/>
      <c r="ABA97" s="77"/>
      <c r="ABB97" s="77"/>
      <c r="ABC97" s="77"/>
      <c r="ABD97" s="77"/>
      <c r="ABE97" s="77"/>
      <c r="ABF97" s="77"/>
      <c r="ABG97" s="77"/>
      <c r="ABH97" s="77"/>
      <c r="ABI97" s="77"/>
      <c r="ABJ97" s="77"/>
      <c r="ABK97" s="77"/>
      <c r="ABL97" s="77"/>
      <c r="ABM97" s="77"/>
      <c r="ABN97" s="77"/>
      <c r="ABO97" s="77"/>
      <c r="ABP97" s="77"/>
      <c r="ABQ97" s="77"/>
      <c r="ABR97" s="77"/>
      <c r="ABS97" s="77"/>
      <c r="ABT97" s="77"/>
      <c r="ABU97" s="77"/>
      <c r="ABV97" s="77"/>
      <c r="ABW97" s="77"/>
      <c r="ABX97" s="77"/>
      <c r="ABY97" s="77"/>
      <c r="ABZ97" s="77"/>
      <c r="ACA97" s="77"/>
      <c r="ACB97" s="77"/>
      <c r="ACC97" s="77"/>
      <c r="ACD97" s="77"/>
      <c r="ACE97" s="77"/>
      <c r="ACF97" s="77"/>
      <c r="ACG97" s="77"/>
      <c r="ACH97" s="77"/>
      <c r="ACI97" s="77"/>
      <c r="ACJ97" s="77"/>
      <c r="ACK97" s="77"/>
      <c r="ACL97" s="77"/>
      <c r="ACM97" s="77"/>
      <c r="ACN97" s="77"/>
      <c r="ACO97" s="77"/>
      <c r="ACP97" s="77"/>
      <c r="ACQ97" s="77"/>
      <c r="ACR97" s="77"/>
      <c r="ACS97" s="77"/>
      <c r="ACT97" s="77"/>
      <c r="ACU97" s="77"/>
      <c r="ACV97" s="77"/>
      <c r="ACW97" s="77"/>
      <c r="ACX97" s="77"/>
      <c r="ACY97" s="77"/>
      <c r="ACZ97" s="77"/>
      <c r="ADA97" s="77"/>
      <c r="ADB97" s="77"/>
      <c r="ADC97" s="77"/>
      <c r="ADD97" s="77"/>
      <c r="ADE97" s="77"/>
      <c r="ADF97" s="77"/>
      <c r="ADG97" s="77"/>
      <c r="ADH97" s="77"/>
      <c r="ADI97" s="77"/>
      <c r="ADJ97" s="77"/>
      <c r="ADK97" s="77"/>
      <c r="ADL97" s="77"/>
      <c r="ADM97" s="77"/>
      <c r="ADN97" s="77"/>
      <c r="ADO97" s="77"/>
      <c r="ADP97" s="77"/>
      <c r="ADQ97" s="77"/>
      <c r="ADR97" s="77"/>
      <c r="ADS97" s="77"/>
      <c r="ADT97" s="77"/>
      <c r="ADU97" s="77"/>
      <c r="ADV97" s="77"/>
      <c r="ADW97" s="77"/>
      <c r="ADX97" s="77"/>
      <c r="ADY97" s="77"/>
      <c r="ADZ97" s="77"/>
      <c r="AEA97" s="77"/>
      <c r="AEB97" s="77"/>
      <c r="AEC97" s="77"/>
      <c r="AED97" s="77"/>
      <c r="AEE97" s="77"/>
      <c r="AEF97" s="77"/>
      <c r="AEG97" s="77"/>
      <c r="AEH97" s="77"/>
      <c r="AEI97" s="77"/>
      <c r="AEJ97" s="77"/>
      <c r="AEK97" s="77"/>
      <c r="AEL97" s="77"/>
      <c r="AEM97" s="77"/>
      <c r="AEN97" s="77"/>
      <c r="AEO97" s="77"/>
      <c r="AEP97" s="77"/>
      <c r="AEQ97" s="77"/>
      <c r="AER97" s="77"/>
      <c r="AES97" s="77"/>
      <c r="AET97" s="77"/>
      <c r="AEU97" s="77"/>
      <c r="AEV97" s="77"/>
      <c r="AEW97" s="77"/>
      <c r="AEX97" s="77"/>
      <c r="AEY97" s="77"/>
      <c r="AEZ97" s="77"/>
      <c r="AFA97" s="77"/>
      <c r="AFB97" s="77"/>
      <c r="AFC97" s="77"/>
      <c r="AFD97" s="77"/>
      <c r="AFE97" s="77"/>
      <c r="AFF97" s="77"/>
      <c r="AFG97" s="77"/>
      <c r="AFH97" s="77"/>
      <c r="AFI97" s="77"/>
      <c r="AFJ97" s="77"/>
      <c r="AFK97" s="77"/>
      <c r="AFL97" s="77"/>
      <c r="AFM97" s="77"/>
      <c r="AFN97" s="77"/>
      <c r="AFO97" s="77"/>
      <c r="AFP97" s="77"/>
      <c r="AFQ97" s="77"/>
      <c r="AFR97" s="77"/>
      <c r="AFS97" s="77"/>
      <c r="AFT97" s="77"/>
      <c r="AFU97" s="77"/>
      <c r="AFV97" s="77"/>
      <c r="AFW97" s="77"/>
      <c r="AFX97" s="77"/>
      <c r="AFY97" s="77"/>
      <c r="AFZ97" s="77"/>
      <c r="AGA97" s="77"/>
      <c r="AGB97" s="77"/>
      <c r="AGC97" s="77"/>
      <c r="AGD97" s="77"/>
      <c r="AGE97" s="77"/>
      <c r="AGF97" s="77"/>
      <c r="AGG97" s="77"/>
      <c r="AGH97" s="77"/>
      <c r="AGI97" s="77"/>
      <c r="AGJ97" s="77"/>
      <c r="AGK97" s="77"/>
      <c r="AGL97" s="77"/>
      <c r="AGM97" s="77"/>
      <c r="AGN97" s="77"/>
      <c r="AGO97" s="77"/>
      <c r="AGP97" s="77"/>
      <c r="AGQ97" s="77"/>
      <c r="AGR97" s="77"/>
      <c r="AGS97" s="77"/>
      <c r="AGT97" s="77"/>
      <c r="AGU97" s="77"/>
      <c r="AGV97" s="77"/>
      <c r="AGW97" s="77"/>
      <c r="AGX97" s="77"/>
      <c r="AGY97" s="77"/>
      <c r="AGZ97" s="77"/>
      <c r="AHA97" s="77"/>
      <c r="AHB97" s="77"/>
      <c r="AHC97" s="77"/>
      <c r="AHD97" s="77"/>
      <c r="AHE97" s="77"/>
      <c r="AHF97" s="77"/>
      <c r="AHG97" s="77"/>
      <c r="AHH97" s="77"/>
      <c r="AHI97" s="77"/>
      <c r="AHJ97" s="77"/>
      <c r="AHK97" s="77"/>
      <c r="AHL97" s="77"/>
      <c r="AHM97" s="77"/>
      <c r="AHN97" s="77"/>
      <c r="AHO97" s="77"/>
      <c r="AHP97" s="77"/>
      <c r="AHQ97" s="77"/>
      <c r="AHR97" s="77"/>
      <c r="AHS97" s="77"/>
      <c r="AHT97" s="77"/>
      <c r="AHU97" s="77"/>
      <c r="AHV97" s="77"/>
      <c r="AHW97" s="77"/>
      <c r="AHX97" s="77"/>
      <c r="AHY97" s="77"/>
      <c r="AHZ97" s="77"/>
      <c r="AIA97" s="77"/>
      <c r="AIB97" s="77"/>
      <c r="AIC97" s="77"/>
      <c r="AID97" s="77"/>
      <c r="AIE97" s="77"/>
      <c r="AIF97" s="77"/>
      <c r="AIG97" s="77"/>
      <c r="AIH97" s="77"/>
      <c r="AII97" s="77"/>
      <c r="AIJ97" s="77"/>
      <c r="AIK97" s="77"/>
      <c r="AIL97" s="77"/>
      <c r="AIM97" s="77"/>
      <c r="AIN97" s="77"/>
      <c r="AIO97" s="77"/>
      <c r="AIP97" s="77"/>
      <c r="AIQ97" s="77"/>
      <c r="AIR97" s="77"/>
      <c r="AIS97" s="77"/>
      <c r="AIT97" s="77"/>
      <c r="AIU97" s="77"/>
      <c r="AIV97" s="77"/>
      <c r="AIW97" s="77"/>
      <c r="AIX97" s="77"/>
      <c r="AIY97" s="77"/>
      <c r="AIZ97" s="77"/>
      <c r="AJA97" s="77"/>
      <c r="AJB97" s="77"/>
      <c r="AJC97" s="77"/>
      <c r="AJD97" s="77"/>
      <c r="AJE97" s="77"/>
      <c r="AJF97" s="77"/>
      <c r="AJG97" s="77"/>
      <c r="AJH97" s="77"/>
      <c r="AJI97" s="77"/>
      <c r="AJJ97" s="77"/>
      <c r="AJK97" s="77"/>
      <c r="AJL97" s="77"/>
      <c r="AJM97" s="77"/>
      <c r="AJN97" s="77"/>
      <c r="AJO97" s="77"/>
      <c r="AJP97" s="77"/>
      <c r="AJQ97" s="77"/>
      <c r="AJR97" s="77"/>
      <c r="AJS97" s="77"/>
      <c r="AJT97" s="77"/>
      <c r="AJU97" s="77"/>
      <c r="AJV97" s="77"/>
      <c r="AJW97" s="77"/>
      <c r="AJX97" s="77"/>
      <c r="AJY97" s="77"/>
      <c r="AJZ97" s="77"/>
      <c r="AKA97" s="77"/>
      <c r="AKB97" s="77"/>
      <c r="AKC97" s="77"/>
      <c r="AKD97" s="77"/>
      <c r="AKE97" s="77"/>
      <c r="AKF97" s="77"/>
      <c r="AKG97" s="77"/>
      <c r="AKH97" s="77"/>
      <c r="AKI97" s="77"/>
      <c r="AKJ97" s="77"/>
      <c r="AKK97" s="77"/>
      <c r="AKL97" s="77"/>
      <c r="AKM97" s="77"/>
      <c r="AKN97" s="77"/>
      <c r="AKO97" s="77"/>
      <c r="AKP97" s="77"/>
      <c r="AKQ97" s="77"/>
      <c r="AKR97" s="77"/>
      <c r="AKS97" s="77"/>
      <c r="AKT97" s="77"/>
      <c r="AKU97" s="77"/>
      <c r="AKV97" s="77"/>
      <c r="AKW97" s="77"/>
      <c r="AKX97" s="77"/>
      <c r="AKY97" s="77"/>
      <c r="AKZ97" s="77"/>
      <c r="ALA97" s="77"/>
      <c r="ALB97" s="77"/>
      <c r="ALC97" s="77"/>
      <c r="ALD97" s="77"/>
      <c r="ALE97" s="77"/>
      <c r="ALF97" s="77"/>
      <c r="ALG97" s="77"/>
      <c r="ALH97" s="77"/>
      <c r="ALI97" s="77"/>
      <c r="ALJ97" s="77"/>
      <c r="ALK97" s="77"/>
      <c r="ALL97" s="77"/>
      <c r="ALM97" s="77"/>
      <c r="ALN97" s="77"/>
      <c r="ALO97" s="77"/>
      <c r="ALP97" s="77"/>
      <c r="ALQ97" s="77"/>
      <c r="ALR97" s="77"/>
      <c r="ALS97" s="77"/>
      <c r="ALT97" s="77"/>
      <c r="ALU97" s="77"/>
      <c r="ALV97" s="77"/>
      <c r="ALW97" s="77"/>
      <c r="ALX97" s="77"/>
      <c r="ALY97" s="77"/>
      <c r="ALZ97" s="77"/>
      <c r="AMA97" s="77"/>
      <c r="AMB97" s="77"/>
      <c r="AMC97" s="77"/>
      <c r="AMD97" s="77"/>
      <c r="AME97" s="77"/>
      <c r="AMF97" s="77"/>
      <c r="AMG97" s="77"/>
      <c r="AMH97" s="77"/>
    </row>
    <row r="98" spans="1:1022" s="78" customFormat="1" ht="126" customHeight="1" x14ac:dyDescent="0.3">
      <c r="A98" s="19">
        <v>8</v>
      </c>
      <c r="B98" s="21" t="s">
        <v>189</v>
      </c>
      <c r="C98" s="19" t="s">
        <v>321</v>
      </c>
      <c r="D98" s="19" t="s">
        <v>70</v>
      </c>
      <c r="E98" s="21" t="s">
        <v>305</v>
      </c>
      <c r="F98" s="25">
        <v>45300</v>
      </c>
      <c r="G98" s="20">
        <v>231.07</v>
      </c>
      <c r="H98" s="19" t="s">
        <v>6</v>
      </c>
      <c r="I98" s="19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7"/>
      <c r="DK98" s="77"/>
      <c r="DL98" s="77"/>
      <c r="DM98" s="77"/>
      <c r="DN98" s="77"/>
      <c r="DO98" s="77"/>
      <c r="DP98" s="77"/>
      <c r="DQ98" s="77"/>
      <c r="DR98" s="77"/>
      <c r="DS98" s="77"/>
      <c r="DT98" s="77"/>
      <c r="DU98" s="77"/>
      <c r="DV98" s="77"/>
      <c r="DW98" s="77"/>
      <c r="DX98" s="77"/>
      <c r="DY98" s="77"/>
      <c r="DZ98" s="77"/>
      <c r="EA98" s="77"/>
      <c r="EB98" s="77"/>
      <c r="EC98" s="77"/>
      <c r="ED98" s="77"/>
      <c r="EE98" s="77"/>
      <c r="EF98" s="77"/>
      <c r="EG98" s="77"/>
      <c r="EH98" s="77"/>
      <c r="EI98" s="77"/>
      <c r="EJ98" s="77"/>
      <c r="EK98" s="77"/>
      <c r="EL98" s="77"/>
      <c r="EM98" s="77"/>
      <c r="EN98" s="77"/>
      <c r="EO98" s="77"/>
      <c r="EP98" s="77"/>
      <c r="EQ98" s="77"/>
      <c r="ER98" s="77"/>
      <c r="ES98" s="77"/>
      <c r="ET98" s="77"/>
      <c r="EU98" s="77"/>
      <c r="EV98" s="77"/>
      <c r="EW98" s="77"/>
      <c r="EX98" s="77"/>
      <c r="EY98" s="77"/>
      <c r="EZ98" s="77"/>
      <c r="FA98" s="77"/>
      <c r="FB98" s="77"/>
      <c r="FC98" s="77"/>
      <c r="FD98" s="77"/>
      <c r="FE98" s="77"/>
      <c r="FF98" s="77"/>
      <c r="FG98" s="77"/>
      <c r="FH98" s="77"/>
      <c r="FI98" s="77"/>
      <c r="FJ98" s="77"/>
      <c r="FK98" s="77"/>
      <c r="FL98" s="77"/>
      <c r="FM98" s="77"/>
      <c r="FN98" s="77"/>
      <c r="FO98" s="77"/>
      <c r="FP98" s="77"/>
      <c r="FQ98" s="77"/>
      <c r="FR98" s="77"/>
      <c r="FS98" s="77"/>
      <c r="FT98" s="77"/>
      <c r="FU98" s="77"/>
      <c r="FV98" s="77"/>
      <c r="FW98" s="77"/>
      <c r="FX98" s="77"/>
      <c r="FY98" s="77"/>
      <c r="FZ98" s="77"/>
      <c r="GA98" s="77"/>
      <c r="GB98" s="77"/>
      <c r="GC98" s="77"/>
      <c r="GD98" s="77"/>
      <c r="GE98" s="77"/>
      <c r="GF98" s="77"/>
      <c r="GG98" s="77"/>
      <c r="GH98" s="77"/>
      <c r="GI98" s="77"/>
      <c r="GJ98" s="77"/>
      <c r="GK98" s="77"/>
      <c r="GL98" s="77"/>
      <c r="GM98" s="77"/>
      <c r="GN98" s="77"/>
      <c r="GO98" s="77"/>
      <c r="GP98" s="77"/>
      <c r="GQ98" s="77"/>
      <c r="GR98" s="77"/>
      <c r="GS98" s="77"/>
      <c r="GT98" s="77"/>
      <c r="GU98" s="77"/>
      <c r="GV98" s="77"/>
      <c r="GW98" s="77"/>
      <c r="GX98" s="77"/>
      <c r="GY98" s="77"/>
      <c r="GZ98" s="77"/>
      <c r="HA98" s="77"/>
      <c r="HB98" s="77"/>
      <c r="HC98" s="77"/>
      <c r="HD98" s="77"/>
      <c r="HE98" s="77"/>
      <c r="HF98" s="77"/>
      <c r="HG98" s="77"/>
      <c r="HH98" s="77"/>
      <c r="HI98" s="77"/>
      <c r="HJ98" s="77"/>
      <c r="HK98" s="77"/>
      <c r="HL98" s="77"/>
      <c r="HM98" s="77"/>
      <c r="HN98" s="77"/>
      <c r="HO98" s="77"/>
      <c r="HP98" s="77"/>
      <c r="HQ98" s="77"/>
      <c r="HR98" s="77"/>
      <c r="HS98" s="77"/>
      <c r="HT98" s="77"/>
      <c r="HU98" s="77"/>
      <c r="HV98" s="77"/>
      <c r="HW98" s="77"/>
      <c r="HX98" s="77"/>
      <c r="HY98" s="77"/>
      <c r="HZ98" s="77"/>
      <c r="IA98" s="77"/>
      <c r="IB98" s="77"/>
      <c r="IC98" s="77"/>
      <c r="ID98" s="77"/>
      <c r="IE98" s="77"/>
      <c r="IF98" s="77"/>
      <c r="IG98" s="77"/>
      <c r="IH98" s="77"/>
      <c r="II98" s="77"/>
      <c r="IJ98" s="77"/>
      <c r="IK98" s="77"/>
      <c r="IL98" s="77"/>
      <c r="IM98" s="77"/>
      <c r="IN98" s="77"/>
      <c r="IO98" s="77"/>
      <c r="IP98" s="77"/>
      <c r="IQ98" s="77"/>
      <c r="IR98" s="77"/>
      <c r="IS98" s="77"/>
      <c r="IT98" s="77"/>
      <c r="IU98" s="77"/>
      <c r="IV98" s="77"/>
      <c r="IW98" s="77"/>
      <c r="IX98" s="77"/>
      <c r="IY98" s="77"/>
      <c r="IZ98" s="77"/>
      <c r="JA98" s="77"/>
      <c r="JB98" s="77"/>
      <c r="JC98" s="77"/>
      <c r="JD98" s="77"/>
      <c r="JE98" s="77"/>
      <c r="JF98" s="77"/>
      <c r="JG98" s="77"/>
      <c r="JH98" s="77"/>
      <c r="JI98" s="77"/>
      <c r="JJ98" s="77"/>
      <c r="JK98" s="77"/>
      <c r="JL98" s="77"/>
      <c r="JM98" s="77"/>
      <c r="JN98" s="77"/>
      <c r="JO98" s="77"/>
      <c r="JP98" s="77"/>
      <c r="JQ98" s="77"/>
      <c r="JR98" s="77"/>
      <c r="JS98" s="77"/>
      <c r="JT98" s="77"/>
      <c r="JU98" s="77"/>
      <c r="JV98" s="77"/>
      <c r="JW98" s="77"/>
      <c r="JX98" s="77"/>
      <c r="JY98" s="77"/>
      <c r="JZ98" s="77"/>
      <c r="KA98" s="77"/>
      <c r="KB98" s="77"/>
      <c r="KC98" s="77"/>
      <c r="KD98" s="77"/>
      <c r="KE98" s="77"/>
      <c r="KF98" s="77"/>
      <c r="KG98" s="77"/>
      <c r="KH98" s="77"/>
      <c r="KI98" s="77"/>
      <c r="KJ98" s="77"/>
      <c r="KK98" s="77"/>
      <c r="KL98" s="77"/>
      <c r="KM98" s="77"/>
      <c r="KN98" s="77"/>
      <c r="KO98" s="77"/>
      <c r="KP98" s="77"/>
      <c r="KQ98" s="77"/>
      <c r="KR98" s="77"/>
      <c r="KS98" s="77"/>
      <c r="KT98" s="77"/>
      <c r="KU98" s="77"/>
      <c r="KV98" s="77"/>
      <c r="KW98" s="77"/>
      <c r="KX98" s="77"/>
      <c r="KY98" s="77"/>
      <c r="KZ98" s="77"/>
      <c r="LA98" s="77"/>
      <c r="LB98" s="77"/>
      <c r="LC98" s="77"/>
      <c r="LD98" s="77"/>
      <c r="LE98" s="77"/>
      <c r="LF98" s="77"/>
      <c r="LG98" s="77"/>
      <c r="LH98" s="77"/>
      <c r="LI98" s="77"/>
      <c r="LJ98" s="77"/>
      <c r="LK98" s="77"/>
      <c r="LL98" s="77"/>
      <c r="LM98" s="77"/>
      <c r="LN98" s="77"/>
      <c r="LO98" s="77"/>
      <c r="LP98" s="77"/>
      <c r="LQ98" s="77"/>
      <c r="LR98" s="77"/>
      <c r="LS98" s="77"/>
      <c r="LT98" s="77"/>
      <c r="LU98" s="77"/>
      <c r="LV98" s="77"/>
      <c r="LW98" s="77"/>
      <c r="LX98" s="77"/>
      <c r="LY98" s="77"/>
      <c r="LZ98" s="77"/>
      <c r="MA98" s="77"/>
      <c r="MB98" s="77"/>
      <c r="MC98" s="77"/>
      <c r="MD98" s="77"/>
      <c r="ME98" s="77"/>
      <c r="MF98" s="77"/>
      <c r="MG98" s="77"/>
      <c r="MH98" s="77"/>
      <c r="MI98" s="77"/>
      <c r="MJ98" s="77"/>
      <c r="MK98" s="77"/>
      <c r="ML98" s="77"/>
      <c r="MM98" s="77"/>
      <c r="MN98" s="77"/>
      <c r="MO98" s="77"/>
      <c r="MP98" s="77"/>
      <c r="MQ98" s="77"/>
      <c r="MR98" s="77"/>
      <c r="MS98" s="77"/>
      <c r="MT98" s="77"/>
      <c r="MU98" s="77"/>
      <c r="MV98" s="77"/>
      <c r="MW98" s="77"/>
      <c r="MX98" s="77"/>
      <c r="MY98" s="77"/>
      <c r="MZ98" s="77"/>
      <c r="NA98" s="77"/>
      <c r="NB98" s="77"/>
      <c r="NC98" s="77"/>
      <c r="ND98" s="77"/>
      <c r="NE98" s="77"/>
      <c r="NF98" s="77"/>
      <c r="NG98" s="77"/>
      <c r="NH98" s="77"/>
      <c r="NI98" s="77"/>
      <c r="NJ98" s="77"/>
      <c r="NK98" s="77"/>
      <c r="NL98" s="77"/>
      <c r="NM98" s="77"/>
      <c r="NN98" s="77"/>
      <c r="NO98" s="77"/>
      <c r="NP98" s="77"/>
      <c r="NQ98" s="77"/>
      <c r="NR98" s="77"/>
      <c r="NS98" s="77"/>
      <c r="NT98" s="77"/>
      <c r="NU98" s="77"/>
      <c r="NV98" s="77"/>
      <c r="NW98" s="77"/>
      <c r="NX98" s="77"/>
      <c r="NY98" s="77"/>
      <c r="NZ98" s="77"/>
      <c r="OA98" s="77"/>
      <c r="OB98" s="77"/>
      <c r="OC98" s="77"/>
      <c r="OD98" s="77"/>
      <c r="OE98" s="77"/>
      <c r="OF98" s="77"/>
      <c r="OG98" s="77"/>
      <c r="OH98" s="77"/>
      <c r="OI98" s="77"/>
      <c r="OJ98" s="77"/>
      <c r="OK98" s="77"/>
      <c r="OL98" s="77"/>
      <c r="OM98" s="77"/>
      <c r="ON98" s="77"/>
      <c r="OO98" s="77"/>
      <c r="OP98" s="77"/>
      <c r="OQ98" s="77"/>
      <c r="OR98" s="77"/>
      <c r="OS98" s="77"/>
      <c r="OT98" s="77"/>
      <c r="OU98" s="77"/>
      <c r="OV98" s="77"/>
      <c r="OW98" s="77"/>
      <c r="OX98" s="77"/>
      <c r="OY98" s="77"/>
      <c r="OZ98" s="77"/>
      <c r="PA98" s="77"/>
      <c r="PB98" s="77"/>
      <c r="PC98" s="77"/>
      <c r="PD98" s="77"/>
      <c r="PE98" s="77"/>
      <c r="PF98" s="77"/>
      <c r="PG98" s="77"/>
      <c r="PH98" s="77"/>
      <c r="PI98" s="77"/>
      <c r="PJ98" s="77"/>
      <c r="PK98" s="77"/>
      <c r="PL98" s="77"/>
      <c r="PM98" s="77"/>
      <c r="PN98" s="77"/>
      <c r="PO98" s="77"/>
      <c r="PP98" s="77"/>
      <c r="PQ98" s="77"/>
      <c r="PR98" s="77"/>
      <c r="PS98" s="77"/>
      <c r="PT98" s="77"/>
      <c r="PU98" s="77"/>
      <c r="PV98" s="77"/>
      <c r="PW98" s="77"/>
      <c r="PX98" s="77"/>
      <c r="PY98" s="77"/>
      <c r="PZ98" s="77"/>
      <c r="QA98" s="77"/>
      <c r="QB98" s="77"/>
      <c r="QC98" s="77"/>
      <c r="QD98" s="77"/>
      <c r="QE98" s="77"/>
      <c r="QF98" s="77"/>
      <c r="QG98" s="77"/>
      <c r="QH98" s="77"/>
      <c r="QI98" s="77"/>
      <c r="QJ98" s="77"/>
      <c r="QK98" s="77"/>
      <c r="QL98" s="77"/>
      <c r="QM98" s="77"/>
      <c r="QN98" s="77"/>
      <c r="QO98" s="77"/>
      <c r="QP98" s="77"/>
      <c r="QQ98" s="77"/>
      <c r="QR98" s="77"/>
      <c r="QS98" s="77"/>
      <c r="QT98" s="77"/>
      <c r="QU98" s="77"/>
      <c r="QV98" s="77"/>
      <c r="QW98" s="77"/>
      <c r="QX98" s="77"/>
      <c r="QY98" s="77"/>
      <c r="QZ98" s="77"/>
      <c r="RA98" s="77"/>
      <c r="RB98" s="77"/>
      <c r="RC98" s="77"/>
      <c r="RD98" s="77"/>
      <c r="RE98" s="77"/>
      <c r="RF98" s="77"/>
      <c r="RG98" s="77"/>
      <c r="RH98" s="77"/>
      <c r="RI98" s="77"/>
      <c r="RJ98" s="77"/>
      <c r="RK98" s="77"/>
      <c r="RL98" s="77"/>
      <c r="RM98" s="77"/>
      <c r="RN98" s="77"/>
      <c r="RO98" s="77"/>
      <c r="RP98" s="77"/>
      <c r="RQ98" s="77"/>
      <c r="RR98" s="77"/>
      <c r="RS98" s="77"/>
      <c r="RT98" s="77"/>
      <c r="RU98" s="77"/>
      <c r="RV98" s="77"/>
      <c r="RW98" s="77"/>
      <c r="RX98" s="77"/>
      <c r="RY98" s="77"/>
      <c r="RZ98" s="77"/>
      <c r="SA98" s="77"/>
      <c r="SB98" s="77"/>
      <c r="SC98" s="77"/>
      <c r="SD98" s="77"/>
      <c r="SE98" s="77"/>
      <c r="SF98" s="77"/>
      <c r="SG98" s="77"/>
      <c r="SH98" s="77"/>
      <c r="SI98" s="77"/>
      <c r="SJ98" s="77"/>
      <c r="SK98" s="77"/>
      <c r="SL98" s="77"/>
      <c r="SM98" s="77"/>
      <c r="SN98" s="77"/>
      <c r="SO98" s="77"/>
      <c r="SP98" s="77"/>
      <c r="SQ98" s="77"/>
      <c r="SR98" s="77"/>
      <c r="SS98" s="77"/>
      <c r="ST98" s="77"/>
      <c r="SU98" s="77"/>
      <c r="SV98" s="77"/>
      <c r="SW98" s="77"/>
      <c r="SX98" s="77"/>
      <c r="SY98" s="77"/>
      <c r="SZ98" s="77"/>
      <c r="TA98" s="77"/>
      <c r="TB98" s="77"/>
      <c r="TC98" s="77"/>
      <c r="TD98" s="77"/>
      <c r="TE98" s="77"/>
      <c r="TF98" s="77"/>
      <c r="TG98" s="77"/>
      <c r="TH98" s="77"/>
      <c r="TI98" s="77"/>
      <c r="TJ98" s="77"/>
      <c r="TK98" s="77"/>
      <c r="TL98" s="77"/>
      <c r="TM98" s="77"/>
      <c r="TN98" s="77"/>
      <c r="TO98" s="77"/>
      <c r="TP98" s="77"/>
      <c r="TQ98" s="77"/>
      <c r="TR98" s="77"/>
      <c r="TS98" s="77"/>
      <c r="TT98" s="77"/>
      <c r="TU98" s="77"/>
      <c r="TV98" s="77"/>
      <c r="TW98" s="77"/>
      <c r="TX98" s="77"/>
      <c r="TY98" s="77"/>
      <c r="TZ98" s="77"/>
      <c r="UA98" s="77"/>
      <c r="UB98" s="77"/>
      <c r="UC98" s="77"/>
      <c r="UD98" s="77"/>
      <c r="UE98" s="77"/>
      <c r="UF98" s="77"/>
      <c r="UG98" s="77"/>
      <c r="UH98" s="77"/>
      <c r="UI98" s="77"/>
      <c r="UJ98" s="77"/>
      <c r="UK98" s="77"/>
      <c r="UL98" s="77"/>
      <c r="UM98" s="77"/>
      <c r="UN98" s="77"/>
      <c r="UO98" s="77"/>
      <c r="UP98" s="77"/>
      <c r="UQ98" s="77"/>
      <c r="UR98" s="77"/>
      <c r="US98" s="77"/>
      <c r="UT98" s="77"/>
      <c r="UU98" s="77"/>
      <c r="UV98" s="77"/>
      <c r="UW98" s="77"/>
      <c r="UX98" s="77"/>
      <c r="UY98" s="77"/>
      <c r="UZ98" s="77"/>
      <c r="VA98" s="77"/>
      <c r="VB98" s="77"/>
      <c r="VC98" s="77"/>
      <c r="VD98" s="77"/>
      <c r="VE98" s="77"/>
      <c r="VF98" s="77"/>
      <c r="VG98" s="77"/>
      <c r="VH98" s="77"/>
      <c r="VI98" s="77"/>
      <c r="VJ98" s="77"/>
      <c r="VK98" s="77"/>
      <c r="VL98" s="77"/>
      <c r="VM98" s="77"/>
      <c r="VN98" s="77"/>
      <c r="VO98" s="77"/>
      <c r="VP98" s="77"/>
      <c r="VQ98" s="77"/>
      <c r="VR98" s="77"/>
      <c r="VS98" s="77"/>
      <c r="VT98" s="77"/>
      <c r="VU98" s="77"/>
      <c r="VV98" s="77"/>
      <c r="VW98" s="77"/>
      <c r="VX98" s="77"/>
      <c r="VY98" s="77"/>
      <c r="VZ98" s="77"/>
      <c r="WA98" s="77"/>
      <c r="WB98" s="77"/>
      <c r="WC98" s="77"/>
      <c r="WD98" s="77"/>
      <c r="WE98" s="77"/>
      <c r="WF98" s="77"/>
      <c r="WG98" s="77"/>
      <c r="WH98" s="77"/>
      <c r="WI98" s="77"/>
      <c r="WJ98" s="77"/>
      <c r="WK98" s="77"/>
      <c r="WL98" s="77"/>
      <c r="WM98" s="77"/>
      <c r="WN98" s="77"/>
      <c r="WO98" s="77"/>
      <c r="WP98" s="77"/>
      <c r="WQ98" s="77"/>
      <c r="WR98" s="77"/>
      <c r="WS98" s="77"/>
      <c r="WT98" s="77"/>
      <c r="WU98" s="77"/>
      <c r="WV98" s="77"/>
      <c r="WW98" s="77"/>
      <c r="WX98" s="77"/>
      <c r="WY98" s="77"/>
      <c r="WZ98" s="77"/>
      <c r="XA98" s="77"/>
      <c r="XB98" s="77"/>
      <c r="XC98" s="77"/>
      <c r="XD98" s="77"/>
      <c r="XE98" s="77"/>
      <c r="XF98" s="77"/>
      <c r="XG98" s="77"/>
      <c r="XH98" s="77"/>
      <c r="XI98" s="77"/>
      <c r="XJ98" s="77"/>
      <c r="XK98" s="77"/>
      <c r="XL98" s="77"/>
      <c r="XM98" s="77"/>
      <c r="XN98" s="77"/>
      <c r="XO98" s="77"/>
      <c r="XP98" s="77"/>
      <c r="XQ98" s="77"/>
      <c r="XR98" s="77"/>
      <c r="XS98" s="77"/>
      <c r="XT98" s="77"/>
      <c r="XU98" s="77"/>
      <c r="XV98" s="77"/>
      <c r="XW98" s="77"/>
      <c r="XX98" s="77"/>
      <c r="XY98" s="77"/>
      <c r="XZ98" s="77"/>
      <c r="YA98" s="77"/>
      <c r="YB98" s="77"/>
      <c r="YC98" s="77"/>
      <c r="YD98" s="77"/>
      <c r="YE98" s="77"/>
      <c r="YF98" s="77"/>
      <c r="YG98" s="77"/>
      <c r="YH98" s="77"/>
      <c r="YI98" s="77"/>
      <c r="YJ98" s="77"/>
      <c r="YK98" s="77"/>
      <c r="YL98" s="77"/>
      <c r="YM98" s="77"/>
      <c r="YN98" s="77"/>
      <c r="YO98" s="77"/>
      <c r="YP98" s="77"/>
      <c r="YQ98" s="77"/>
      <c r="YR98" s="77"/>
      <c r="YS98" s="77"/>
      <c r="YT98" s="77"/>
      <c r="YU98" s="77"/>
      <c r="YV98" s="77"/>
      <c r="YW98" s="77"/>
      <c r="YX98" s="77"/>
      <c r="YY98" s="77"/>
      <c r="YZ98" s="77"/>
      <c r="ZA98" s="77"/>
      <c r="ZB98" s="77"/>
      <c r="ZC98" s="77"/>
      <c r="ZD98" s="77"/>
      <c r="ZE98" s="77"/>
      <c r="ZF98" s="77"/>
      <c r="ZG98" s="77"/>
      <c r="ZH98" s="77"/>
      <c r="ZI98" s="77"/>
      <c r="ZJ98" s="77"/>
      <c r="ZK98" s="77"/>
      <c r="ZL98" s="77"/>
      <c r="ZM98" s="77"/>
      <c r="ZN98" s="77"/>
      <c r="ZO98" s="77"/>
      <c r="ZP98" s="77"/>
      <c r="ZQ98" s="77"/>
      <c r="ZR98" s="77"/>
      <c r="ZS98" s="77"/>
      <c r="ZT98" s="77"/>
      <c r="ZU98" s="77"/>
      <c r="ZV98" s="77"/>
      <c r="ZW98" s="77"/>
      <c r="ZX98" s="77"/>
      <c r="ZY98" s="77"/>
      <c r="ZZ98" s="77"/>
      <c r="AAA98" s="77"/>
      <c r="AAB98" s="77"/>
      <c r="AAC98" s="77"/>
      <c r="AAD98" s="77"/>
      <c r="AAE98" s="77"/>
      <c r="AAF98" s="77"/>
      <c r="AAG98" s="77"/>
      <c r="AAH98" s="77"/>
      <c r="AAI98" s="77"/>
      <c r="AAJ98" s="77"/>
      <c r="AAK98" s="77"/>
      <c r="AAL98" s="77"/>
      <c r="AAM98" s="77"/>
      <c r="AAN98" s="77"/>
      <c r="AAO98" s="77"/>
      <c r="AAP98" s="77"/>
      <c r="AAQ98" s="77"/>
      <c r="AAR98" s="77"/>
      <c r="AAS98" s="77"/>
      <c r="AAT98" s="77"/>
      <c r="AAU98" s="77"/>
      <c r="AAV98" s="77"/>
      <c r="AAW98" s="77"/>
      <c r="AAX98" s="77"/>
      <c r="AAY98" s="77"/>
      <c r="AAZ98" s="77"/>
      <c r="ABA98" s="77"/>
      <c r="ABB98" s="77"/>
      <c r="ABC98" s="77"/>
      <c r="ABD98" s="77"/>
      <c r="ABE98" s="77"/>
      <c r="ABF98" s="77"/>
      <c r="ABG98" s="77"/>
      <c r="ABH98" s="77"/>
      <c r="ABI98" s="77"/>
      <c r="ABJ98" s="77"/>
      <c r="ABK98" s="77"/>
      <c r="ABL98" s="77"/>
      <c r="ABM98" s="77"/>
      <c r="ABN98" s="77"/>
      <c r="ABO98" s="77"/>
      <c r="ABP98" s="77"/>
      <c r="ABQ98" s="77"/>
      <c r="ABR98" s="77"/>
      <c r="ABS98" s="77"/>
      <c r="ABT98" s="77"/>
      <c r="ABU98" s="77"/>
      <c r="ABV98" s="77"/>
      <c r="ABW98" s="77"/>
      <c r="ABX98" s="77"/>
      <c r="ABY98" s="77"/>
      <c r="ABZ98" s="77"/>
      <c r="ACA98" s="77"/>
      <c r="ACB98" s="77"/>
      <c r="ACC98" s="77"/>
      <c r="ACD98" s="77"/>
      <c r="ACE98" s="77"/>
      <c r="ACF98" s="77"/>
      <c r="ACG98" s="77"/>
      <c r="ACH98" s="77"/>
      <c r="ACI98" s="77"/>
      <c r="ACJ98" s="77"/>
      <c r="ACK98" s="77"/>
      <c r="ACL98" s="77"/>
      <c r="ACM98" s="77"/>
      <c r="ACN98" s="77"/>
      <c r="ACO98" s="77"/>
      <c r="ACP98" s="77"/>
      <c r="ACQ98" s="77"/>
      <c r="ACR98" s="77"/>
      <c r="ACS98" s="77"/>
      <c r="ACT98" s="77"/>
      <c r="ACU98" s="77"/>
      <c r="ACV98" s="77"/>
      <c r="ACW98" s="77"/>
      <c r="ACX98" s="77"/>
      <c r="ACY98" s="77"/>
      <c r="ACZ98" s="77"/>
      <c r="ADA98" s="77"/>
      <c r="ADB98" s="77"/>
      <c r="ADC98" s="77"/>
      <c r="ADD98" s="77"/>
      <c r="ADE98" s="77"/>
      <c r="ADF98" s="77"/>
      <c r="ADG98" s="77"/>
      <c r="ADH98" s="77"/>
      <c r="ADI98" s="77"/>
      <c r="ADJ98" s="77"/>
      <c r="ADK98" s="77"/>
      <c r="ADL98" s="77"/>
      <c r="ADM98" s="77"/>
      <c r="ADN98" s="77"/>
      <c r="ADO98" s="77"/>
      <c r="ADP98" s="77"/>
      <c r="ADQ98" s="77"/>
      <c r="ADR98" s="77"/>
      <c r="ADS98" s="77"/>
      <c r="ADT98" s="77"/>
      <c r="ADU98" s="77"/>
      <c r="ADV98" s="77"/>
      <c r="ADW98" s="77"/>
      <c r="ADX98" s="77"/>
      <c r="ADY98" s="77"/>
      <c r="ADZ98" s="77"/>
      <c r="AEA98" s="77"/>
      <c r="AEB98" s="77"/>
      <c r="AEC98" s="77"/>
      <c r="AED98" s="77"/>
      <c r="AEE98" s="77"/>
      <c r="AEF98" s="77"/>
      <c r="AEG98" s="77"/>
      <c r="AEH98" s="77"/>
      <c r="AEI98" s="77"/>
      <c r="AEJ98" s="77"/>
      <c r="AEK98" s="77"/>
      <c r="AEL98" s="77"/>
      <c r="AEM98" s="77"/>
      <c r="AEN98" s="77"/>
      <c r="AEO98" s="77"/>
      <c r="AEP98" s="77"/>
      <c r="AEQ98" s="77"/>
      <c r="AER98" s="77"/>
      <c r="AES98" s="77"/>
      <c r="AET98" s="77"/>
      <c r="AEU98" s="77"/>
      <c r="AEV98" s="77"/>
      <c r="AEW98" s="77"/>
      <c r="AEX98" s="77"/>
      <c r="AEY98" s="77"/>
      <c r="AEZ98" s="77"/>
      <c r="AFA98" s="77"/>
      <c r="AFB98" s="77"/>
      <c r="AFC98" s="77"/>
      <c r="AFD98" s="77"/>
      <c r="AFE98" s="77"/>
      <c r="AFF98" s="77"/>
      <c r="AFG98" s="77"/>
      <c r="AFH98" s="77"/>
      <c r="AFI98" s="77"/>
      <c r="AFJ98" s="77"/>
      <c r="AFK98" s="77"/>
      <c r="AFL98" s="77"/>
      <c r="AFM98" s="77"/>
      <c r="AFN98" s="77"/>
      <c r="AFO98" s="77"/>
      <c r="AFP98" s="77"/>
      <c r="AFQ98" s="77"/>
      <c r="AFR98" s="77"/>
      <c r="AFS98" s="77"/>
      <c r="AFT98" s="77"/>
      <c r="AFU98" s="77"/>
      <c r="AFV98" s="77"/>
      <c r="AFW98" s="77"/>
      <c r="AFX98" s="77"/>
      <c r="AFY98" s="77"/>
      <c r="AFZ98" s="77"/>
      <c r="AGA98" s="77"/>
      <c r="AGB98" s="77"/>
      <c r="AGC98" s="77"/>
      <c r="AGD98" s="77"/>
      <c r="AGE98" s="77"/>
      <c r="AGF98" s="77"/>
      <c r="AGG98" s="77"/>
      <c r="AGH98" s="77"/>
      <c r="AGI98" s="77"/>
      <c r="AGJ98" s="77"/>
      <c r="AGK98" s="77"/>
      <c r="AGL98" s="77"/>
      <c r="AGM98" s="77"/>
      <c r="AGN98" s="77"/>
      <c r="AGO98" s="77"/>
      <c r="AGP98" s="77"/>
      <c r="AGQ98" s="77"/>
      <c r="AGR98" s="77"/>
      <c r="AGS98" s="77"/>
      <c r="AGT98" s="77"/>
      <c r="AGU98" s="77"/>
      <c r="AGV98" s="77"/>
      <c r="AGW98" s="77"/>
      <c r="AGX98" s="77"/>
      <c r="AGY98" s="77"/>
      <c r="AGZ98" s="77"/>
      <c r="AHA98" s="77"/>
      <c r="AHB98" s="77"/>
      <c r="AHC98" s="77"/>
      <c r="AHD98" s="77"/>
      <c r="AHE98" s="77"/>
      <c r="AHF98" s="77"/>
      <c r="AHG98" s="77"/>
      <c r="AHH98" s="77"/>
      <c r="AHI98" s="77"/>
      <c r="AHJ98" s="77"/>
      <c r="AHK98" s="77"/>
      <c r="AHL98" s="77"/>
      <c r="AHM98" s="77"/>
      <c r="AHN98" s="77"/>
      <c r="AHO98" s="77"/>
      <c r="AHP98" s="77"/>
      <c r="AHQ98" s="77"/>
      <c r="AHR98" s="77"/>
      <c r="AHS98" s="77"/>
      <c r="AHT98" s="77"/>
      <c r="AHU98" s="77"/>
      <c r="AHV98" s="77"/>
      <c r="AHW98" s="77"/>
      <c r="AHX98" s="77"/>
      <c r="AHY98" s="77"/>
      <c r="AHZ98" s="77"/>
      <c r="AIA98" s="77"/>
      <c r="AIB98" s="77"/>
      <c r="AIC98" s="77"/>
      <c r="AID98" s="77"/>
      <c r="AIE98" s="77"/>
      <c r="AIF98" s="77"/>
      <c r="AIG98" s="77"/>
      <c r="AIH98" s="77"/>
      <c r="AII98" s="77"/>
      <c r="AIJ98" s="77"/>
      <c r="AIK98" s="77"/>
      <c r="AIL98" s="77"/>
      <c r="AIM98" s="77"/>
      <c r="AIN98" s="77"/>
      <c r="AIO98" s="77"/>
      <c r="AIP98" s="77"/>
      <c r="AIQ98" s="77"/>
      <c r="AIR98" s="77"/>
      <c r="AIS98" s="77"/>
      <c r="AIT98" s="77"/>
      <c r="AIU98" s="77"/>
      <c r="AIV98" s="77"/>
      <c r="AIW98" s="77"/>
      <c r="AIX98" s="77"/>
      <c r="AIY98" s="77"/>
      <c r="AIZ98" s="77"/>
      <c r="AJA98" s="77"/>
      <c r="AJB98" s="77"/>
      <c r="AJC98" s="77"/>
      <c r="AJD98" s="77"/>
      <c r="AJE98" s="77"/>
      <c r="AJF98" s="77"/>
      <c r="AJG98" s="77"/>
      <c r="AJH98" s="77"/>
      <c r="AJI98" s="77"/>
      <c r="AJJ98" s="77"/>
      <c r="AJK98" s="77"/>
      <c r="AJL98" s="77"/>
      <c r="AJM98" s="77"/>
      <c r="AJN98" s="77"/>
      <c r="AJO98" s="77"/>
      <c r="AJP98" s="77"/>
      <c r="AJQ98" s="77"/>
      <c r="AJR98" s="77"/>
      <c r="AJS98" s="77"/>
      <c r="AJT98" s="77"/>
      <c r="AJU98" s="77"/>
      <c r="AJV98" s="77"/>
      <c r="AJW98" s="77"/>
      <c r="AJX98" s="77"/>
      <c r="AJY98" s="77"/>
      <c r="AJZ98" s="77"/>
      <c r="AKA98" s="77"/>
      <c r="AKB98" s="77"/>
      <c r="AKC98" s="77"/>
      <c r="AKD98" s="77"/>
      <c r="AKE98" s="77"/>
      <c r="AKF98" s="77"/>
      <c r="AKG98" s="77"/>
      <c r="AKH98" s="77"/>
      <c r="AKI98" s="77"/>
      <c r="AKJ98" s="77"/>
      <c r="AKK98" s="77"/>
      <c r="AKL98" s="77"/>
      <c r="AKM98" s="77"/>
      <c r="AKN98" s="77"/>
      <c r="AKO98" s="77"/>
      <c r="AKP98" s="77"/>
      <c r="AKQ98" s="77"/>
      <c r="AKR98" s="77"/>
      <c r="AKS98" s="77"/>
      <c r="AKT98" s="77"/>
      <c r="AKU98" s="77"/>
      <c r="AKV98" s="77"/>
      <c r="AKW98" s="77"/>
      <c r="AKX98" s="77"/>
      <c r="AKY98" s="77"/>
      <c r="AKZ98" s="77"/>
      <c r="ALA98" s="77"/>
      <c r="ALB98" s="77"/>
      <c r="ALC98" s="77"/>
      <c r="ALD98" s="77"/>
      <c r="ALE98" s="77"/>
      <c r="ALF98" s="77"/>
      <c r="ALG98" s="77"/>
      <c r="ALH98" s="77"/>
      <c r="ALI98" s="77"/>
      <c r="ALJ98" s="77"/>
      <c r="ALK98" s="77"/>
      <c r="ALL98" s="77"/>
      <c r="ALM98" s="77"/>
      <c r="ALN98" s="77"/>
      <c r="ALO98" s="77"/>
      <c r="ALP98" s="77"/>
      <c r="ALQ98" s="77"/>
      <c r="ALR98" s="77"/>
      <c r="ALS98" s="77"/>
      <c r="ALT98" s="77"/>
      <c r="ALU98" s="77"/>
      <c r="ALV98" s="77"/>
      <c r="ALW98" s="77"/>
      <c r="ALX98" s="77"/>
      <c r="ALY98" s="77"/>
      <c r="ALZ98" s="77"/>
      <c r="AMA98" s="77"/>
      <c r="AMB98" s="77"/>
      <c r="AMC98" s="77"/>
      <c r="AMD98" s="77"/>
      <c r="AME98" s="77"/>
      <c r="AMF98" s="77"/>
      <c r="AMG98" s="77"/>
      <c r="AMH98" s="77"/>
    </row>
    <row r="99" spans="1:1022" s="78" customFormat="1" ht="93.6" x14ac:dyDescent="0.3">
      <c r="A99" s="19">
        <v>9</v>
      </c>
      <c r="B99" s="21" t="s">
        <v>306</v>
      </c>
      <c r="C99" s="19" t="s">
        <v>322</v>
      </c>
      <c r="D99" s="19" t="s">
        <v>70</v>
      </c>
      <c r="E99" s="21" t="s">
        <v>307</v>
      </c>
      <c r="F99" s="25">
        <v>45301</v>
      </c>
      <c r="G99" s="20">
        <v>2845.8</v>
      </c>
      <c r="H99" s="19" t="s">
        <v>308</v>
      </c>
      <c r="I99" s="19" t="s">
        <v>309</v>
      </c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  <c r="CT99" s="77"/>
      <c r="CU99" s="77"/>
      <c r="CV99" s="77"/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7"/>
      <c r="DR99" s="77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77"/>
      <c r="EF99" s="77"/>
      <c r="EG99" s="77"/>
      <c r="EH99" s="77"/>
      <c r="EI99" s="77"/>
      <c r="EJ99" s="77"/>
      <c r="EK99" s="77"/>
      <c r="EL99" s="77"/>
      <c r="EM99" s="77"/>
      <c r="EN99" s="77"/>
      <c r="EO99" s="77"/>
      <c r="EP99" s="77"/>
      <c r="EQ99" s="77"/>
      <c r="ER99" s="77"/>
      <c r="ES99" s="77"/>
      <c r="ET99" s="77"/>
      <c r="EU99" s="77"/>
      <c r="EV99" s="77"/>
      <c r="EW99" s="77"/>
      <c r="EX99" s="77"/>
      <c r="EY99" s="77"/>
      <c r="EZ99" s="77"/>
      <c r="FA99" s="77"/>
      <c r="FB99" s="77"/>
      <c r="FC99" s="77"/>
      <c r="FD99" s="77"/>
      <c r="FE99" s="77"/>
      <c r="FF99" s="77"/>
      <c r="FG99" s="77"/>
      <c r="FH99" s="77"/>
      <c r="FI99" s="77"/>
      <c r="FJ99" s="77"/>
      <c r="FK99" s="77"/>
      <c r="FL99" s="77"/>
      <c r="FM99" s="77"/>
      <c r="FN99" s="77"/>
      <c r="FO99" s="77"/>
      <c r="FP99" s="77"/>
      <c r="FQ99" s="77"/>
      <c r="FR99" s="77"/>
      <c r="FS99" s="77"/>
      <c r="FT99" s="77"/>
      <c r="FU99" s="77"/>
      <c r="FV99" s="77"/>
      <c r="FW99" s="77"/>
      <c r="FX99" s="77"/>
      <c r="FY99" s="77"/>
      <c r="FZ99" s="77"/>
      <c r="GA99" s="77"/>
      <c r="GB99" s="77"/>
      <c r="GC99" s="77"/>
      <c r="GD99" s="77"/>
      <c r="GE99" s="77"/>
      <c r="GF99" s="77"/>
      <c r="GG99" s="77"/>
      <c r="GH99" s="77"/>
      <c r="GI99" s="77"/>
      <c r="GJ99" s="77"/>
      <c r="GK99" s="77"/>
      <c r="GL99" s="77"/>
      <c r="GM99" s="77"/>
      <c r="GN99" s="77"/>
      <c r="GO99" s="77"/>
      <c r="GP99" s="77"/>
      <c r="GQ99" s="77"/>
      <c r="GR99" s="77"/>
      <c r="GS99" s="77"/>
      <c r="GT99" s="77"/>
      <c r="GU99" s="77"/>
      <c r="GV99" s="77"/>
      <c r="GW99" s="77"/>
      <c r="GX99" s="77"/>
      <c r="GY99" s="77"/>
      <c r="GZ99" s="77"/>
      <c r="HA99" s="77"/>
      <c r="HB99" s="77"/>
      <c r="HC99" s="77"/>
      <c r="HD99" s="77"/>
      <c r="HE99" s="77"/>
      <c r="HF99" s="77"/>
      <c r="HG99" s="77"/>
      <c r="HH99" s="77"/>
      <c r="HI99" s="77"/>
      <c r="HJ99" s="77"/>
      <c r="HK99" s="77"/>
      <c r="HL99" s="77"/>
      <c r="HM99" s="77"/>
      <c r="HN99" s="77"/>
      <c r="HO99" s="77"/>
      <c r="HP99" s="77"/>
      <c r="HQ99" s="77"/>
      <c r="HR99" s="77"/>
      <c r="HS99" s="77"/>
      <c r="HT99" s="77"/>
      <c r="HU99" s="77"/>
      <c r="HV99" s="77"/>
      <c r="HW99" s="77"/>
      <c r="HX99" s="77"/>
      <c r="HY99" s="77"/>
      <c r="HZ99" s="77"/>
      <c r="IA99" s="77"/>
      <c r="IB99" s="77"/>
      <c r="IC99" s="77"/>
      <c r="ID99" s="77"/>
      <c r="IE99" s="77"/>
      <c r="IF99" s="77"/>
      <c r="IG99" s="77"/>
      <c r="IH99" s="77"/>
      <c r="II99" s="77"/>
      <c r="IJ99" s="77"/>
      <c r="IK99" s="77"/>
      <c r="IL99" s="77"/>
      <c r="IM99" s="77"/>
      <c r="IN99" s="77"/>
      <c r="IO99" s="77"/>
      <c r="IP99" s="77"/>
      <c r="IQ99" s="77"/>
      <c r="IR99" s="77"/>
      <c r="IS99" s="77"/>
      <c r="IT99" s="77"/>
      <c r="IU99" s="77"/>
      <c r="IV99" s="77"/>
      <c r="IW99" s="77"/>
      <c r="IX99" s="77"/>
      <c r="IY99" s="77"/>
      <c r="IZ99" s="77"/>
      <c r="JA99" s="77"/>
      <c r="JB99" s="77"/>
      <c r="JC99" s="77"/>
      <c r="JD99" s="77"/>
      <c r="JE99" s="77"/>
      <c r="JF99" s="77"/>
      <c r="JG99" s="77"/>
      <c r="JH99" s="77"/>
      <c r="JI99" s="77"/>
      <c r="JJ99" s="77"/>
      <c r="JK99" s="77"/>
      <c r="JL99" s="77"/>
      <c r="JM99" s="77"/>
      <c r="JN99" s="77"/>
      <c r="JO99" s="77"/>
      <c r="JP99" s="77"/>
      <c r="JQ99" s="77"/>
      <c r="JR99" s="77"/>
      <c r="JS99" s="77"/>
      <c r="JT99" s="77"/>
      <c r="JU99" s="77"/>
      <c r="JV99" s="77"/>
      <c r="JW99" s="77"/>
      <c r="JX99" s="77"/>
      <c r="JY99" s="77"/>
      <c r="JZ99" s="77"/>
      <c r="KA99" s="77"/>
      <c r="KB99" s="77"/>
      <c r="KC99" s="77"/>
      <c r="KD99" s="77"/>
      <c r="KE99" s="77"/>
      <c r="KF99" s="77"/>
      <c r="KG99" s="77"/>
      <c r="KH99" s="77"/>
      <c r="KI99" s="77"/>
      <c r="KJ99" s="77"/>
      <c r="KK99" s="77"/>
      <c r="KL99" s="77"/>
      <c r="KM99" s="77"/>
      <c r="KN99" s="77"/>
      <c r="KO99" s="77"/>
      <c r="KP99" s="77"/>
      <c r="KQ99" s="77"/>
      <c r="KR99" s="77"/>
      <c r="KS99" s="77"/>
      <c r="KT99" s="77"/>
      <c r="KU99" s="77"/>
      <c r="KV99" s="77"/>
      <c r="KW99" s="77"/>
      <c r="KX99" s="77"/>
      <c r="KY99" s="77"/>
      <c r="KZ99" s="77"/>
      <c r="LA99" s="77"/>
      <c r="LB99" s="77"/>
      <c r="LC99" s="77"/>
      <c r="LD99" s="77"/>
      <c r="LE99" s="77"/>
      <c r="LF99" s="77"/>
      <c r="LG99" s="77"/>
      <c r="LH99" s="77"/>
      <c r="LI99" s="77"/>
      <c r="LJ99" s="77"/>
      <c r="LK99" s="77"/>
      <c r="LL99" s="77"/>
      <c r="LM99" s="77"/>
      <c r="LN99" s="77"/>
      <c r="LO99" s="77"/>
      <c r="LP99" s="77"/>
      <c r="LQ99" s="77"/>
      <c r="LR99" s="77"/>
      <c r="LS99" s="77"/>
      <c r="LT99" s="77"/>
      <c r="LU99" s="77"/>
      <c r="LV99" s="77"/>
      <c r="LW99" s="77"/>
      <c r="LX99" s="77"/>
      <c r="LY99" s="77"/>
      <c r="LZ99" s="77"/>
      <c r="MA99" s="77"/>
      <c r="MB99" s="77"/>
      <c r="MC99" s="77"/>
      <c r="MD99" s="77"/>
      <c r="ME99" s="77"/>
      <c r="MF99" s="77"/>
      <c r="MG99" s="77"/>
      <c r="MH99" s="77"/>
      <c r="MI99" s="77"/>
      <c r="MJ99" s="77"/>
      <c r="MK99" s="77"/>
      <c r="ML99" s="77"/>
      <c r="MM99" s="77"/>
      <c r="MN99" s="77"/>
      <c r="MO99" s="77"/>
      <c r="MP99" s="77"/>
      <c r="MQ99" s="77"/>
      <c r="MR99" s="77"/>
      <c r="MS99" s="77"/>
      <c r="MT99" s="77"/>
      <c r="MU99" s="77"/>
      <c r="MV99" s="77"/>
      <c r="MW99" s="77"/>
      <c r="MX99" s="77"/>
      <c r="MY99" s="77"/>
      <c r="MZ99" s="77"/>
      <c r="NA99" s="77"/>
      <c r="NB99" s="77"/>
      <c r="NC99" s="77"/>
      <c r="ND99" s="77"/>
      <c r="NE99" s="77"/>
      <c r="NF99" s="77"/>
      <c r="NG99" s="77"/>
      <c r="NH99" s="77"/>
      <c r="NI99" s="77"/>
      <c r="NJ99" s="77"/>
      <c r="NK99" s="77"/>
      <c r="NL99" s="77"/>
      <c r="NM99" s="77"/>
      <c r="NN99" s="77"/>
      <c r="NO99" s="77"/>
      <c r="NP99" s="77"/>
      <c r="NQ99" s="77"/>
      <c r="NR99" s="77"/>
      <c r="NS99" s="77"/>
      <c r="NT99" s="77"/>
      <c r="NU99" s="77"/>
      <c r="NV99" s="77"/>
      <c r="NW99" s="77"/>
      <c r="NX99" s="77"/>
      <c r="NY99" s="77"/>
      <c r="NZ99" s="77"/>
      <c r="OA99" s="77"/>
      <c r="OB99" s="77"/>
      <c r="OC99" s="77"/>
      <c r="OD99" s="77"/>
      <c r="OE99" s="77"/>
      <c r="OF99" s="77"/>
      <c r="OG99" s="77"/>
      <c r="OH99" s="77"/>
      <c r="OI99" s="77"/>
      <c r="OJ99" s="77"/>
      <c r="OK99" s="77"/>
      <c r="OL99" s="77"/>
      <c r="OM99" s="77"/>
      <c r="ON99" s="77"/>
      <c r="OO99" s="77"/>
      <c r="OP99" s="77"/>
      <c r="OQ99" s="77"/>
      <c r="OR99" s="77"/>
      <c r="OS99" s="77"/>
      <c r="OT99" s="77"/>
      <c r="OU99" s="77"/>
      <c r="OV99" s="77"/>
      <c r="OW99" s="77"/>
      <c r="OX99" s="77"/>
      <c r="OY99" s="77"/>
      <c r="OZ99" s="77"/>
      <c r="PA99" s="77"/>
      <c r="PB99" s="77"/>
      <c r="PC99" s="77"/>
      <c r="PD99" s="77"/>
      <c r="PE99" s="77"/>
      <c r="PF99" s="77"/>
      <c r="PG99" s="77"/>
      <c r="PH99" s="77"/>
      <c r="PI99" s="77"/>
      <c r="PJ99" s="77"/>
      <c r="PK99" s="77"/>
      <c r="PL99" s="77"/>
      <c r="PM99" s="77"/>
      <c r="PN99" s="77"/>
      <c r="PO99" s="77"/>
      <c r="PP99" s="77"/>
      <c r="PQ99" s="77"/>
      <c r="PR99" s="77"/>
      <c r="PS99" s="77"/>
      <c r="PT99" s="77"/>
      <c r="PU99" s="77"/>
      <c r="PV99" s="77"/>
      <c r="PW99" s="77"/>
      <c r="PX99" s="77"/>
      <c r="PY99" s="77"/>
      <c r="PZ99" s="77"/>
      <c r="QA99" s="77"/>
      <c r="QB99" s="77"/>
      <c r="QC99" s="77"/>
      <c r="QD99" s="77"/>
      <c r="QE99" s="77"/>
      <c r="QF99" s="77"/>
      <c r="QG99" s="77"/>
      <c r="QH99" s="77"/>
      <c r="QI99" s="77"/>
      <c r="QJ99" s="77"/>
      <c r="QK99" s="77"/>
      <c r="QL99" s="77"/>
      <c r="QM99" s="77"/>
      <c r="QN99" s="77"/>
      <c r="QO99" s="77"/>
      <c r="QP99" s="77"/>
      <c r="QQ99" s="77"/>
      <c r="QR99" s="77"/>
      <c r="QS99" s="77"/>
      <c r="QT99" s="77"/>
      <c r="QU99" s="77"/>
      <c r="QV99" s="77"/>
      <c r="QW99" s="77"/>
      <c r="QX99" s="77"/>
      <c r="QY99" s="77"/>
      <c r="QZ99" s="77"/>
      <c r="RA99" s="77"/>
      <c r="RB99" s="77"/>
      <c r="RC99" s="77"/>
      <c r="RD99" s="77"/>
      <c r="RE99" s="77"/>
      <c r="RF99" s="77"/>
      <c r="RG99" s="77"/>
      <c r="RH99" s="77"/>
      <c r="RI99" s="77"/>
      <c r="RJ99" s="77"/>
      <c r="RK99" s="77"/>
      <c r="RL99" s="77"/>
      <c r="RM99" s="77"/>
      <c r="RN99" s="77"/>
      <c r="RO99" s="77"/>
      <c r="RP99" s="77"/>
      <c r="RQ99" s="77"/>
      <c r="RR99" s="77"/>
      <c r="RS99" s="77"/>
      <c r="RT99" s="77"/>
      <c r="RU99" s="77"/>
      <c r="RV99" s="77"/>
      <c r="RW99" s="77"/>
      <c r="RX99" s="77"/>
      <c r="RY99" s="77"/>
      <c r="RZ99" s="77"/>
      <c r="SA99" s="77"/>
      <c r="SB99" s="77"/>
      <c r="SC99" s="77"/>
      <c r="SD99" s="77"/>
      <c r="SE99" s="77"/>
      <c r="SF99" s="77"/>
      <c r="SG99" s="77"/>
      <c r="SH99" s="77"/>
      <c r="SI99" s="77"/>
      <c r="SJ99" s="77"/>
      <c r="SK99" s="77"/>
      <c r="SL99" s="77"/>
      <c r="SM99" s="77"/>
      <c r="SN99" s="77"/>
      <c r="SO99" s="77"/>
      <c r="SP99" s="77"/>
      <c r="SQ99" s="77"/>
      <c r="SR99" s="77"/>
      <c r="SS99" s="77"/>
      <c r="ST99" s="77"/>
      <c r="SU99" s="77"/>
      <c r="SV99" s="77"/>
      <c r="SW99" s="77"/>
      <c r="SX99" s="77"/>
      <c r="SY99" s="77"/>
      <c r="SZ99" s="77"/>
      <c r="TA99" s="77"/>
      <c r="TB99" s="77"/>
      <c r="TC99" s="77"/>
      <c r="TD99" s="77"/>
      <c r="TE99" s="77"/>
      <c r="TF99" s="77"/>
      <c r="TG99" s="77"/>
      <c r="TH99" s="77"/>
      <c r="TI99" s="77"/>
      <c r="TJ99" s="77"/>
      <c r="TK99" s="77"/>
      <c r="TL99" s="77"/>
      <c r="TM99" s="77"/>
      <c r="TN99" s="77"/>
      <c r="TO99" s="77"/>
      <c r="TP99" s="77"/>
      <c r="TQ99" s="77"/>
      <c r="TR99" s="77"/>
      <c r="TS99" s="77"/>
      <c r="TT99" s="77"/>
      <c r="TU99" s="77"/>
      <c r="TV99" s="77"/>
      <c r="TW99" s="77"/>
      <c r="TX99" s="77"/>
      <c r="TY99" s="77"/>
      <c r="TZ99" s="77"/>
      <c r="UA99" s="77"/>
      <c r="UB99" s="77"/>
      <c r="UC99" s="77"/>
      <c r="UD99" s="77"/>
      <c r="UE99" s="77"/>
      <c r="UF99" s="77"/>
      <c r="UG99" s="77"/>
      <c r="UH99" s="77"/>
      <c r="UI99" s="77"/>
      <c r="UJ99" s="77"/>
      <c r="UK99" s="77"/>
      <c r="UL99" s="77"/>
      <c r="UM99" s="77"/>
      <c r="UN99" s="77"/>
      <c r="UO99" s="77"/>
      <c r="UP99" s="77"/>
      <c r="UQ99" s="77"/>
      <c r="UR99" s="77"/>
      <c r="US99" s="77"/>
      <c r="UT99" s="77"/>
      <c r="UU99" s="77"/>
      <c r="UV99" s="77"/>
      <c r="UW99" s="77"/>
      <c r="UX99" s="77"/>
      <c r="UY99" s="77"/>
      <c r="UZ99" s="77"/>
      <c r="VA99" s="77"/>
      <c r="VB99" s="77"/>
      <c r="VC99" s="77"/>
      <c r="VD99" s="77"/>
      <c r="VE99" s="77"/>
      <c r="VF99" s="77"/>
      <c r="VG99" s="77"/>
      <c r="VH99" s="77"/>
      <c r="VI99" s="77"/>
      <c r="VJ99" s="77"/>
      <c r="VK99" s="77"/>
      <c r="VL99" s="77"/>
      <c r="VM99" s="77"/>
      <c r="VN99" s="77"/>
      <c r="VO99" s="77"/>
      <c r="VP99" s="77"/>
      <c r="VQ99" s="77"/>
      <c r="VR99" s="77"/>
      <c r="VS99" s="77"/>
      <c r="VT99" s="77"/>
      <c r="VU99" s="77"/>
      <c r="VV99" s="77"/>
      <c r="VW99" s="77"/>
      <c r="VX99" s="77"/>
      <c r="VY99" s="77"/>
      <c r="VZ99" s="77"/>
      <c r="WA99" s="77"/>
      <c r="WB99" s="77"/>
      <c r="WC99" s="77"/>
      <c r="WD99" s="77"/>
      <c r="WE99" s="77"/>
      <c r="WF99" s="77"/>
      <c r="WG99" s="77"/>
      <c r="WH99" s="77"/>
      <c r="WI99" s="77"/>
      <c r="WJ99" s="77"/>
      <c r="WK99" s="77"/>
      <c r="WL99" s="77"/>
      <c r="WM99" s="77"/>
      <c r="WN99" s="77"/>
      <c r="WO99" s="77"/>
      <c r="WP99" s="77"/>
      <c r="WQ99" s="77"/>
      <c r="WR99" s="77"/>
      <c r="WS99" s="77"/>
      <c r="WT99" s="77"/>
      <c r="WU99" s="77"/>
      <c r="WV99" s="77"/>
      <c r="WW99" s="77"/>
      <c r="WX99" s="77"/>
      <c r="WY99" s="77"/>
      <c r="WZ99" s="77"/>
      <c r="XA99" s="77"/>
      <c r="XB99" s="77"/>
      <c r="XC99" s="77"/>
      <c r="XD99" s="77"/>
      <c r="XE99" s="77"/>
      <c r="XF99" s="77"/>
      <c r="XG99" s="77"/>
      <c r="XH99" s="77"/>
      <c r="XI99" s="77"/>
      <c r="XJ99" s="77"/>
      <c r="XK99" s="77"/>
      <c r="XL99" s="77"/>
      <c r="XM99" s="77"/>
      <c r="XN99" s="77"/>
      <c r="XO99" s="77"/>
      <c r="XP99" s="77"/>
      <c r="XQ99" s="77"/>
      <c r="XR99" s="77"/>
      <c r="XS99" s="77"/>
      <c r="XT99" s="77"/>
      <c r="XU99" s="77"/>
      <c r="XV99" s="77"/>
      <c r="XW99" s="77"/>
      <c r="XX99" s="77"/>
      <c r="XY99" s="77"/>
      <c r="XZ99" s="77"/>
      <c r="YA99" s="77"/>
      <c r="YB99" s="77"/>
      <c r="YC99" s="77"/>
      <c r="YD99" s="77"/>
      <c r="YE99" s="77"/>
      <c r="YF99" s="77"/>
      <c r="YG99" s="77"/>
      <c r="YH99" s="77"/>
      <c r="YI99" s="77"/>
      <c r="YJ99" s="77"/>
      <c r="YK99" s="77"/>
      <c r="YL99" s="77"/>
      <c r="YM99" s="77"/>
      <c r="YN99" s="77"/>
      <c r="YO99" s="77"/>
      <c r="YP99" s="77"/>
      <c r="YQ99" s="77"/>
      <c r="YR99" s="77"/>
      <c r="YS99" s="77"/>
      <c r="YT99" s="77"/>
      <c r="YU99" s="77"/>
      <c r="YV99" s="77"/>
      <c r="YW99" s="77"/>
      <c r="YX99" s="77"/>
      <c r="YY99" s="77"/>
      <c r="YZ99" s="77"/>
      <c r="ZA99" s="77"/>
      <c r="ZB99" s="77"/>
      <c r="ZC99" s="77"/>
      <c r="ZD99" s="77"/>
      <c r="ZE99" s="77"/>
      <c r="ZF99" s="77"/>
      <c r="ZG99" s="77"/>
      <c r="ZH99" s="77"/>
      <c r="ZI99" s="77"/>
      <c r="ZJ99" s="77"/>
      <c r="ZK99" s="77"/>
      <c r="ZL99" s="77"/>
      <c r="ZM99" s="77"/>
      <c r="ZN99" s="77"/>
      <c r="ZO99" s="77"/>
      <c r="ZP99" s="77"/>
      <c r="ZQ99" s="77"/>
      <c r="ZR99" s="77"/>
      <c r="ZS99" s="77"/>
      <c r="ZT99" s="77"/>
      <c r="ZU99" s="77"/>
      <c r="ZV99" s="77"/>
      <c r="ZW99" s="77"/>
      <c r="ZX99" s="77"/>
      <c r="ZY99" s="77"/>
      <c r="ZZ99" s="77"/>
      <c r="AAA99" s="77"/>
      <c r="AAB99" s="77"/>
      <c r="AAC99" s="77"/>
      <c r="AAD99" s="77"/>
      <c r="AAE99" s="77"/>
      <c r="AAF99" s="77"/>
      <c r="AAG99" s="77"/>
      <c r="AAH99" s="77"/>
      <c r="AAI99" s="77"/>
      <c r="AAJ99" s="77"/>
      <c r="AAK99" s="77"/>
      <c r="AAL99" s="77"/>
      <c r="AAM99" s="77"/>
      <c r="AAN99" s="77"/>
      <c r="AAO99" s="77"/>
      <c r="AAP99" s="77"/>
      <c r="AAQ99" s="77"/>
      <c r="AAR99" s="77"/>
      <c r="AAS99" s="77"/>
      <c r="AAT99" s="77"/>
      <c r="AAU99" s="77"/>
      <c r="AAV99" s="77"/>
      <c r="AAW99" s="77"/>
      <c r="AAX99" s="77"/>
      <c r="AAY99" s="77"/>
      <c r="AAZ99" s="77"/>
      <c r="ABA99" s="77"/>
      <c r="ABB99" s="77"/>
      <c r="ABC99" s="77"/>
      <c r="ABD99" s="77"/>
      <c r="ABE99" s="77"/>
      <c r="ABF99" s="77"/>
      <c r="ABG99" s="77"/>
      <c r="ABH99" s="77"/>
      <c r="ABI99" s="77"/>
      <c r="ABJ99" s="77"/>
      <c r="ABK99" s="77"/>
      <c r="ABL99" s="77"/>
      <c r="ABM99" s="77"/>
      <c r="ABN99" s="77"/>
      <c r="ABO99" s="77"/>
      <c r="ABP99" s="77"/>
      <c r="ABQ99" s="77"/>
      <c r="ABR99" s="77"/>
      <c r="ABS99" s="77"/>
      <c r="ABT99" s="77"/>
      <c r="ABU99" s="77"/>
      <c r="ABV99" s="77"/>
      <c r="ABW99" s="77"/>
      <c r="ABX99" s="77"/>
      <c r="ABY99" s="77"/>
      <c r="ABZ99" s="77"/>
      <c r="ACA99" s="77"/>
      <c r="ACB99" s="77"/>
      <c r="ACC99" s="77"/>
      <c r="ACD99" s="77"/>
      <c r="ACE99" s="77"/>
      <c r="ACF99" s="77"/>
      <c r="ACG99" s="77"/>
      <c r="ACH99" s="77"/>
      <c r="ACI99" s="77"/>
      <c r="ACJ99" s="77"/>
      <c r="ACK99" s="77"/>
      <c r="ACL99" s="77"/>
      <c r="ACM99" s="77"/>
      <c r="ACN99" s="77"/>
      <c r="ACO99" s="77"/>
      <c r="ACP99" s="77"/>
      <c r="ACQ99" s="77"/>
      <c r="ACR99" s="77"/>
      <c r="ACS99" s="77"/>
      <c r="ACT99" s="77"/>
      <c r="ACU99" s="77"/>
      <c r="ACV99" s="77"/>
      <c r="ACW99" s="77"/>
      <c r="ACX99" s="77"/>
      <c r="ACY99" s="77"/>
      <c r="ACZ99" s="77"/>
      <c r="ADA99" s="77"/>
      <c r="ADB99" s="77"/>
      <c r="ADC99" s="77"/>
      <c r="ADD99" s="77"/>
      <c r="ADE99" s="77"/>
      <c r="ADF99" s="77"/>
      <c r="ADG99" s="77"/>
      <c r="ADH99" s="77"/>
      <c r="ADI99" s="77"/>
      <c r="ADJ99" s="77"/>
      <c r="ADK99" s="77"/>
      <c r="ADL99" s="77"/>
      <c r="ADM99" s="77"/>
      <c r="ADN99" s="77"/>
      <c r="ADO99" s="77"/>
      <c r="ADP99" s="77"/>
      <c r="ADQ99" s="77"/>
      <c r="ADR99" s="77"/>
      <c r="ADS99" s="77"/>
      <c r="ADT99" s="77"/>
      <c r="ADU99" s="77"/>
      <c r="ADV99" s="77"/>
      <c r="ADW99" s="77"/>
      <c r="ADX99" s="77"/>
      <c r="ADY99" s="77"/>
      <c r="ADZ99" s="77"/>
      <c r="AEA99" s="77"/>
      <c r="AEB99" s="77"/>
      <c r="AEC99" s="77"/>
      <c r="AED99" s="77"/>
      <c r="AEE99" s="77"/>
      <c r="AEF99" s="77"/>
      <c r="AEG99" s="77"/>
      <c r="AEH99" s="77"/>
      <c r="AEI99" s="77"/>
      <c r="AEJ99" s="77"/>
      <c r="AEK99" s="77"/>
      <c r="AEL99" s="77"/>
      <c r="AEM99" s="77"/>
      <c r="AEN99" s="77"/>
      <c r="AEO99" s="77"/>
      <c r="AEP99" s="77"/>
      <c r="AEQ99" s="77"/>
      <c r="AER99" s="77"/>
      <c r="AES99" s="77"/>
      <c r="AET99" s="77"/>
      <c r="AEU99" s="77"/>
      <c r="AEV99" s="77"/>
      <c r="AEW99" s="77"/>
      <c r="AEX99" s="77"/>
      <c r="AEY99" s="77"/>
      <c r="AEZ99" s="77"/>
      <c r="AFA99" s="77"/>
      <c r="AFB99" s="77"/>
      <c r="AFC99" s="77"/>
      <c r="AFD99" s="77"/>
      <c r="AFE99" s="77"/>
      <c r="AFF99" s="77"/>
      <c r="AFG99" s="77"/>
      <c r="AFH99" s="77"/>
      <c r="AFI99" s="77"/>
      <c r="AFJ99" s="77"/>
      <c r="AFK99" s="77"/>
      <c r="AFL99" s="77"/>
      <c r="AFM99" s="77"/>
      <c r="AFN99" s="77"/>
      <c r="AFO99" s="77"/>
      <c r="AFP99" s="77"/>
      <c r="AFQ99" s="77"/>
      <c r="AFR99" s="77"/>
      <c r="AFS99" s="77"/>
      <c r="AFT99" s="77"/>
      <c r="AFU99" s="77"/>
      <c r="AFV99" s="77"/>
      <c r="AFW99" s="77"/>
      <c r="AFX99" s="77"/>
      <c r="AFY99" s="77"/>
      <c r="AFZ99" s="77"/>
      <c r="AGA99" s="77"/>
      <c r="AGB99" s="77"/>
      <c r="AGC99" s="77"/>
      <c r="AGD99" s="77"/>
      <c r="AGE99" s="77"/>
      <c r="AGF99" s="77"/>
      <c r="AGG99" s="77"/>
      <c r="AGH99" s="77"/>
      <c r="AGI99" s="77"/>
      <c r="AGJ99" s="77"/>
      <c r="AGK99" s="77"/>
      <c r="AGL99" s="77"/>
      <c r="AGM99" s="77"/>
      <c r="AGN99" s="77"/>
      <c r="AGO99" s="77"/>
      <c r="AGP99" s="77"/>
      <c r="AGQ99" s="77"/>
      <c r="AGR99" s="77"/>
      <c r="AGS99" s="77"/>
      <c r="AGT99" s="77"/>
      <c r="AGU99" s="77"/>
      <c r="AGV99" s="77"/>
      <c r="AGW99" s="77"/>
      <c r="AGX99" s="77"/>
      <c r="AGY99" s="77"/>
      <c r="AGZ99" s="77"/>
      <c r="AHA99" s="77"/>
      <c r="AHB99" s="77"/>
      <c r="AHC99" s="77"/>
      <c r="AHD99" s="77"/>
      <c r="AHE99" s="77"/>
      <c r="AHF99" s="77"/>
      <c r="AHG99" s="77"/>
      <c r="AHH99" s="77"/>
      <c r="AHI99" s="77"/>
      <c r="AHJ99" s="77"/>
      <c r="AHK99" s="77"/>
      <c r="AHL99" s="77"/>
      <c r="AHM99" s="77"/>
      <c r="AHN99" s="77"/>
      <c r="AHO99" s="77"/>
      <c r="AHP99" s="77"/>
      <c r="AHQ99" s="77"/>
      <c r="AHR99" s="77"/>
      <c r="AHS99" s="77"/>
      <c r="AHT99" s="77"/>
      <c r="AHU99" s="77"/>
      <c r="AHV99" s="77"/>
      <c r="AHW99" s="77"/>
      <c r="AHX99" s="77"/>
      <c r="AHY99" s="77"/>
      <c r="AHZ99" s="77"/>
      <c r="AIA99" s="77"/>
      <c r="AIB99" s="77"/>
      <c r="AIC99" s="77"/>
      <c r="AID99" s="77"/>
      <c r="AIE99" s="77"/>
      <c r="AIF99" s="77"/>
      <c r="AIG99" s="77"/>
      <c r="AIH99" s="77"/>
      <c r="AII99" s="77"/>
      <c r="AIJ99" s="77"/>
      <c r="AIK99" s="77"/>
      <c r="AIL99" s="77"/>
      <c r="AIM99" s="77"/>
      <c r="AIN99" s="77"/>
      <c r="AIO99" s="77"/>
      <c r="AIP99" s="77"/>
      <c r="AIQ99" s="77"/>
      <c r="AIR99" s="77"/>
      <c r="AIS99" s="77"/>
      <c r="AIT99" s="77"/>
      <c r="AIU99" s="77"/>
      <c r="AIV99" s="77"/>
      <c r="AIW99" s="77"/>
      <c r="AIX99" s="77"/>
      <c r="AIY99" s="77"/>
      <c r="AIZ99" s="77"/>
      <c r="AJA99" s="77"/>
      <c r="AJB99" s="77"/>
      <c r="AJC99" s="77"/>
      <c r="AJD99" s="77"/>
      <c r="AJE99" s="77"/>
      <c r="AJF99" s="77"/>
      <c r="AJG99" s="77"/>
      <c r="AJH99" s="77"/>
      <c r="AJI99" s="77"/>
      <c r="AJJ99" s="77"/>
      <c r="AJK99" s="77"/>
      <c r="AJL99" s="77"/>
      <c r="AJM99" s="77"/>
      <c r="AJN99" s="77"/>
      <c r="AJO99" s="77"/>
      <c r="AJP99" s="77"/>
      <c r="AJQ99" s="77"/>
      <c r="AJR99" s="77"/>
      <c r="AJS99" s="77"/>
      <c r="AJT99" s="77"/>
      <c r="AJU99" s="77"/>
      <c r="AJV99" s="77"/>
      <c r="AJW99" s="77"/>
      <c r="AJX99" s="77"/>
      <c r="AJY99" s="77"/>
      <c r="AJZ99" s="77"/>
      <c r="AKA99" s="77"/>
      <c r="AKB99" s="77"/>
      <c r="AKC99" s="77"/>
      <c r="AKD99" s="77"/>
      <c r="AKE99" s="77"/>
      <c r="AKF99" s="77"/>
      <c r="AKG99" s="77"/>
      <c r="AKH99" s="77"/>
      <c r="AKI99" s="77"/>
      <c r="AKJ99" s="77"/>
      <c r="AKK99" s="77"/>
      <c r="AKL99" s="77"/>
      <c r="AKM99" s="77"/>
      <c r="AKN99" s="77"/>
      <c r="AKO99" s="77"/>
      <c r="AKP99" s="77"/>
      <c r="AKQ99" s="77"/>
      <c r="AKR99" s="77"/>
      <c r="AKS99" s="77"/>
      <c r="AKT99" s="77"/>
      <c r="AKU99" s="77"/>
      <c r="AKV99" s="77"/>
      <c r="AKW99" s="77"/>
      <c r="AKX99" s="77"/>
      <c r="AKY99" s="77"/>
      <c r="AKZ99" s="77"/>
      <c r="ALA99" s="77"/>
      <c r="ALB99" s="77"/>
      <c r="ALC99" s="77"/>
      <c r="ALD99" s="77"/>
      <c r="ALE99" s="77"/>
      <c r="ALF99" s="77"/>
      <c r="ALG99" s="77"/>
      <c r="ALH99" s="77"/>
      <c r="ALI99" s="77"/>
      <c r="ALJ99" s="77"/>
      <c r="ALK99" s="77"/>
      <c r="ALL99" s="77"/>
      <c r="ALM99" s="77"/>
      <c r="ALN99" s="77"/>
      <c r="ALO99" s="77"/>
      <c r="ALP99" s="77"/>
      <c r="ALQ99" s="77"/>
      <c r="ALR99" s="77"/>
      <c r="ALS99" s="77"/>
      <c r="ALT99" s="77"/>
      <c r="ALU99" s="77"/>
      <c r="ALV99" s="77"/>
      <c r="ALW99" s="77"/>
      <c r="ALX99" s="77"/>
      <c r="ALY99" s="77"/>
      <c r="ALZ99" s="77"/>
      <c r="AMA99" s="77"/>
      <c r="AMB99" s="77"/>
      <c r="AMC99" s="77"/>
      <c r="AMD99" s="77"/>
      <c r="AME99" s="77"/>
      <c r="AMF99" s="77"/>
      <c r="AMG99" s="77"/>
      <c r="AMH99" s="77"/>
    </row>
    <row r="100" spans="1:1022" s="78" customFormat="1" ht="92.4" customHeight="1" x14ac:dyDescent="0.3">
      <c r="A100" s="19">
        <v>10</v>
      </c>
      <c r="B100" s="21" t="s">
        <v>87</v>
      </c>
      <c r="C100" s="19" t="s">
        <v>323</v>
      </c>
      <c r="D100" s="19" t="s">
        <v>69</v>
      </c>
      <c r="E100" s="21" t="s">
        <v>310</v>
      </c>
      <c r="F100" s="25">
        <v>45302</v>
      </c>
      <c r="G100" s="20">
        <v>408.24</v>
      </c>
      <c r="H100" s="19" t="s">
        <v>6</v>
      </c>
      <c r="I100" s="19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  <c r="CT100" s="77"/>
      <c r="CU100" s="77"/>
      <c r="CV100" s="77"/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7"/>
      <c r="DR100" s="77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7"/>
      <c r="EM100" s="77"/>
      <c r="EN100" s="77"/>
      <c r="EO100" s="77"/>
      <c r="EP100" s="77"/>
      <c r="EQ100" s="77"/>
      <c r="ER100" s="77"/>
      <c r="ES100" s="77"/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7"/>
      <c r="FG100" s="77"/>
      <c r="FH100" s="77"/>
      <c r="FI100" s="77"/>
      <c r="FJ100" s="77"/>
      <c r="FK100" s="77"/>
      <c r="FL100" s="77"/>
      <c r="FM100" s="77"/>
      <c r="FN100" s="77"/>
      <c r="FO100" s="77"/>
      <c r="FP100" s="77"/>
      <c r="FQ100" s="77"/>
      <c r="FR100" s="77"/>
      <c r="FS100" s="77"/>
      <c r="FT100" s="77"/>
      <c r="FU100" s="77"/>
      <c r="FV100" s="77"/>
      <c r="FW100" s="77"/>
      <c r="FX100" s="77"/>
      <c r="FY100" s="77"/>
      <c r="FZ100" s="77"/>
      <c r="GA100" s="77"/>
      <c r="GB100" s="77"/>
      <c r="GC100" s="77"/>
      <c r="GD100" s="77"/>
      <c r="GE100" s="77"/>
      <c r="GF100" s="77"/>
      <c r="GG100" s="77"/>
      <c r="GH100" s="77"/>
      <c r="GI100" s="77"/>
      <c r="GJ100" s="77"/>
      <c r="GK100" s="77"/>
      <c r="GL100" s="77"/>
      <c r="GM100" s="77"/>
      <c r="GN100" s="77"/>
      <c r="GO100" s="77"/>
      <c r="GP100" s="77"/>
      <c r="GQ100" s="77"/>
      <c r="GR100" s="77"/>
      <c r="GS100" s="77"/>
      <c r="GT100" s="77"/>
      <c r="GU100" s="77"/>
      <c r="GV100" s="77"/>
      <c r="GW100" s="77"/>
      <c r="GX100" s="77"/>
      <c r="GY100" s="77"/>
      <c r="GZ100" s="77"/>
      <c r="HA100" s="77"/>
      <c r="HB100" s="77"/>
      <c r="HC100" s="77"/>
      <c r="HD100" s="77"/>
      <c r="HE100" s="77"/>
      <c r="HF100" s="77"/>
      <c r="HG100" s="77"/>
      <c r="HH100" s="77"/>
      <c r="HI100" s="77"/>
      <c r="HJ100" s="77"/>
      <c r="HK100" s="77"/>
      <c r="HL100" s="77"/>
      <c r="HM100" s="77"/>
      <c r="HN100" s="77"/>
      <c r="HO100" s="77"/>
      <c r="HP100" s="77"/>
      <c r="HQ100" s="77"/>
      <c r="HR100" s="77"/>
      <c r="HS100" s="77"/>
      <c r="HT100" s="77"/>
      <c r="HU100" s="77"/>
      <c r="HV100" s="77"/>
      <c r="HW100" s="77"/>
      <c r="HX100" s="77"/>
      <c r="HY100" s="77"/>
      <c r="HZ100" s="77"/>
      <c r="IA100" s="77"/>
      <c r="IB100" s="77"/>
      <c r="IC100" s="77"/>
      <c r="ID100" s="77"/>
      <c r="IE100" s="77"/>
      <c r="IF100" s="77"/>
      <c r="IG100" s="77"/>
      <c r="IH100" s="77"/>
      <c r="II100" s="77"/>
      <c r="IJ100" s="77"/>
      <c r="IK100" s="77"/>
      <c r="IL100" s="77"/>
      <c r="IM100" s="77"/>
      <c r="IN100" s="77"/>
      <c r="IO100" s="77"/>
      <c r="IP100" s="77"/>
      <c r="IQ100" s="77"/>
      <c r="IR100" s="77"/>
      <c r="IS100" s="77"/>
      <c r="IT100" s="77"/>
      <c r="IU100" s="77"/>
      <c r="IV100" s="77"/>
      <c r="IW100" s="77"/>
      <c r="IX100" s="77"/>
      <c r="IY100" s="77"/>
      <c r="IZ100" s="77"/>
      <c r="JA100" s="77"/>
      <c r="JB100" s="77"/>
      <c r="JC100" s="77"/>
      <c r="JD100" s="77"/>
      <c r="JE100" s="77"/>
      <c r="JF100" s="77"/>
      <c r="JG100" s="77"/>
      <c r="JH100" s="77"/>
      <c r="JI100" s="77"/>
      <c r="JJ100" s="77"/>
      <c r="JK100" s="77"/>
      <c r="JL100" s="77"/>
      <c r="JM100" s="77"/>
      <c r="JN100" s="77"/>
      <c r="JO100" s="77"/>
      <c r="JP100" s="77"/>
      <c r="JQ100" s="77"/>
      <c r="JR100" s="77"/>
      <c r="JS100" s="77"/>
      <c r="JT100" s="77"/>
      <c r="JU100" s="77"/>
      <c r="JV100" s="77"/>
      <c r="JW100" s="77"/>
      <c r="JX100" s="77"/>
      <c r="JY100" s="77"/>
      <c r="JZ100" s="77"/>
      <c r="KA100" s="77"/>
      <c r="KB100" s="77"/>
      <c r="KC100" s="77"/>
      <c r="KD100" s="77"/>
      <c r="KE100" s="77"/>
      <c r="KF100" s="77"/>
      <c r="KG100" s="77"/>
      <c r="KH100" s="77"/>
      <c r="KI100" s="77"/>
      <c r="KJ100" s="77"/>
      <c r="KK100" s="77"/>
      <c r="KL100" s="77"/>
      <c r="KM100" s="77"/>
      <c r="KN100" s="77"/>
      <c r="KO100" s="77"/>
      <c r="KP100" s="77"/>
      <c r="KQ100" s="77"/>
      <c r="KR100" s="77"/>
      <c r="KS100" s="77"/>
      <c r="KT100" s="77"/>
      <c r="KU100" s="77"/>
      <c r="KV100" s="77"/>
      <c r="KW100" s="77"/>
      <c r="KX100" s="77"/>
      <c r="KY100" s="77"/>
      <c r="KZ100" s="77"/>
      <c r="LA100" s="77"/>
      <c r="LB100" s="77"/>
      <c r="LC100" s="77"/>
      <c r="LD100" s="77"/>
      <c r="LE100" s="77"/>
      <c r="LF100" s="77"/>
      <c r="LG100" s="77"/>
      <c r="LH100" s="77"/>
      <c r="LI100" s="77"/>
      <c r="LJ100" s="77"/>
      <c r="LK100" s="77"/>
      <c r="LL100" s="77"/>
      <c r="LM100" s="77"/>
      <c r="LN100" s="77"/>
      <c r="LO100" s="77"/>
      <c r="LP100" s="77"/>
      <c r="LQ100" s="77"/>
      <c r="LR100" s="77"/>
      <c r="LS100" s="77"/>
      <c r="LT100" s="77"/>
      <c r="LU100" s="77"/>
      <c r="LV100" s="77"/>
      <c r="LW100" s="77"/>
      <c r="LX100" s="77"/>
      <c r="LY100" s="77"/>
      <c r="LZ100" s="77"/>
      <c r="MA100" s="77"/>
      <c r="MB100" s="77"/>
      <c r="MC100" s="77"/>
      <c r="MD100" s="77"/>
      <c r="ME100" s="77"/>
      <c r="MF100" s="77"/>
      <c r="MG100" s="77"/>
      <c r="MH100" s="77"/>
      <c r="MI100" s="77"/>
      <c r="MJ100" s="77"/>
      <c r="MK100" s="77"/>
      <c r="ML100" s="77"/>
      <c r="MM100" s="77"/>
      <c r="MN100" s="77"/>
      <c r="MO100" s="77"/>
      <c r="MP100" s="77"/>
      <c r="MQ100" s="77"/>
      <c r="MR100" s="77"/>
      <c r="MS100" s="77"/>
      <c r="MT100" s="77"/>
      <c r="MU100" s="77"/>
      <c r="MV100" s="77"/>
      <c r="MW100" s="77"/>
      <c r="MX100" s="77"/>
      <c r="MY100" s="77"/>
      <c r="MZ100" s="77"/>
      <c r="NA100" s="77"/>
      <c r="NB100" s="77"/>
      <c r="NC100" s="77"/>
      <c r="ND100" s="77"/>
      <c r="NE100" s="77"/>
      <c r="NF100" s="77"/>
      <c r="NG100" s="77"/>
      <c r="NH100" s="77"/>
      <c r="NI100" s="77"/>
      <c r="NJ100" s="77"/>
      <c r="NK100" s="77"/>
      <c r="NL100" s="77"/>
      <c r="NM100" s="77"/>
      <c r="NN100" s="77"/>
      <c r="NO100" s="77"/>
      <c r="NP100" s="77"/>
      <c r="NQ100" s="77"/>
      <c r="NR100" s="77"/>
      <c r="NS100" s="77"/>
      <c r="NT100" s="77"/>
      <c r="NU100" s="77"/>
      <c r="NV100" s="77"/>
      <c r="NW100" s="77"/>
      <c r="NX100" s="77"/>
      <c r="NY100" s="77"/>
      <c r="NZ100" s="77"/>
      <c r="OA100" s="77"/>
      <c r="OB100" s="77"/>
      <c r="OC100" s="77"/>
      <c r="OD100" s="77"/>
      <c r="OE100" s="77"/>
      <c r="OF100" s="77"/>
      <c r="OG100" s="77"/>
      <c r="OH100" s="77"/>
      <c r="OI100" s="77"/>
      <c r="OJ100" s="77"/>
      <c r="OK100" s="77"/>
      <c r="OL100" s="77"/>
      <c r="OM100" s="77"/>
      <c r="ON100" s="77"/>
      <c r="OO100" s="77"/>
      <c r="OP100" s="77"/>
      <c r="OQ100" s="77"/>
      <c r="OR100" s="77"/>
      <c r="OS100" s="77"/>
      <c r="OT100" s="77"/>
      <c r="OU100" s="77"/>
      <c r="OV100" s="77"/>
      <c r="OW100" s="77"/>
      <c r="OX100" s="77"/>
      <c r="OY100" s="77"/>
      <c r="OZ100" s="77"/>
      <c r="PA100" s="77"/>
      <c r="PB100" s="77"/>
      <c r="PC100" s="77"/>
      <c r="PD100" s="77"/>
      <c r="PE100" s="77"/>
      <c r="PF100" s="77"/>
      <c r="PG100" s="77"/>
      <c r="PH100" s="77"/>
      <c r="PI100" s="77"/>
      <c r="PJ100" s="77"/>
      <c r="PK100" s="77"/>
      <c r="PL100" s="77"/>
      <c r="PM100" s="77"/>
      <c r="PN100" s="77"/>
      <c r="PO100" s="77"/>
      <c r="PP100" s="77"/>
      <c r="PQ100" s="77"/>
      <c r="PR100" s="77"/>
      <c r="PS100" s="77"/>
      <c r="PT100" s="77"/>
      <c r="PU100" s="77"/>
      <c r="PV100" s="77"/>
      <c r="PW100" s="77"/>
      <c r="PX100" s="77"/>
      <c r="PY100" s="77"/>
      <c r="PZ100" s="77"/>
      <c r="QA100" s="77"/>
      <c r="QB100" s="77"/>
      <c r="QC100" s="77"/>
      <c r="QD100" s="77"/>
      <c r="QE100" s="77"/>
      <c r="QF100" s="77"/>
      <c r="QG100" s="77"/>
      <c r="QH100" s="77"/>
      <c r="QI100" s="77"/>
      <c r="QJ100" s="77"/>
      <c r="QK100" s="77"/>
      <c r="QL100" s="77"/>
      <c r="QM100" s="77"/>
      <c r="QN100" s="77"/>
      <c r="QO100" s="77"/>
      <c r="QP100" s="77"/>
      <c r="QQ100" s="77"/>
      <c r="QR100" s="77"/>
      <c r="QS100" s="77"/>
      <c r="QT100" s="77"/>
      <c r="QU100" s="77"/>
      <c r="QV100" s="77"/>
      <c r="QW100" s="77"/>
      <c r="QX100" s="77"/>
      <c r="QY100" s="77"/>
      <c r="QZ100" s="77"/>
      <c r="RA100" s="77"/>
      <c r="RB100" s="77"/>
      <c r="RC100" s="77"/>
      <c r="RD100" s="77"/>
      <c r="RE100" s="77"/>
      <c r="RF100" s="77"/>
      <c r="RG100" s="77"/>
      <c r="RH100" s="77"/>
      <c r="RI100" s="77"/>
      <c r="RJ100" s="77"/>
      <c r="RK100" s="77"/>
      <c r="RL100" s="77"/>
      <c r="RM100" s="77"/>
      <c r="RN100" s="77"/>
      <c r="RO100" s="77"/>
      <c r="RP100" s="77"/>
      <c r="RQ100" s="77"/>
      <c r="RR100" s="77"/>
      <c r="RS100" s="77"/>
      <c r="RT100" s="77"/>
      <c r="RU100" s="77"/>
      <c r="RV100" s="77"/>
      <c r="RW100" s="77"/>
      <c r="RX100" s="77"/>
      <c r="RY100" s="77"/>
      <c r="RZ100" s="77"/>
      <c r="SA100" s="77"/>
      <c r="SB100" s="77"/>
      <c r="SC100" s="77"/>
      <c r="SD100" s="77"/>
      <c r="SE100" s="77"/>
      <c r="SF100" s="77"/>
      <c r="SG100" s="77"/>
      <c r="SH100" s="77"/>
      <c r="SI100" s="77"/>
      <c r="SJ100" s="77"/>
      <c r="SK100" s="77"/>
      <c r="SL100" s="77"/>
      <c r="SM100" s="77"/>
      <c r="SN100" s="77"/>
      <c r="SO100" s="77"/>
      <c r="SP100" s="77"/>
      <c r="SQ100" s="77"/>
      <c r="SR100" s="77"/>
      <c r="SS100" s="77"/>
      <c r="ST100" s="77"/>
      <c r="SU100" s="77"/>
      <c r="SV100" s="77"/>
      <c r="SW100" s="77"/>
      <c r="SX100" s="77"/>
      <c r="SY100" s="77"/>
      <c r="SZ100" s="77"/>
      <c r="TA100" s="77"/>
      <c r="TB100" s="77"/>
      <c r="TC100" s="77"/>
      <c r="TD100" s="77"/>
      <c r="TE100" s="77"/>
      <c r="TF100" s="77"/>
      <c r="TG100" s="77"/>
      <c r="TH100" s="77"/>
      <c r="TI100" s="77"/>
      <c r="TJ100" s="77"/>
      <c r="TK100" s="77"/>
      <c r="TL100" s="77"/>
      <c r="TM100" s="77"/>
      <c r="TN100" s="77"/>
      <c r="TO100" s="77"/>
      <c r="TP100" s="77"/>
      <c r="TQ100" s="77"/>
      <c r="TR100" s="77"/>
      <c r="TS100" s="77"/>
      <c r="TT100" s="77"/>
      <c r="TU100" s="77"/>
      <c r="TV100" s="77"/>
      <c r="TW100" s="77"/>
      <c r="TX100" s="77"/>
      <c r="TY100" s="77"/>
      <c r="TZ100" s="77"/>
      <c r="UA100" s="77"/>
      <c r="UB100" s="77"/>
      <c r="UC100" s="77"/>
      <c r="UD100" s="77"/>
      <c r="UE100" s="77"/>
      <c r="UF100" s="77"/>
      <c r="UG100" s="77"/>
      <c r="UH100" s="77"/>
      <c r="UI100" s="77"/>
      <c r="UJ100" s="77"/>
      <c r="UK100" s="77"/>
      <c r="UL100" s="77"/>
      <c r="UM100" s="77"/>
      <c r="UN100" s="77"/>
      <c r="UO100" s="77"/>
      <c r="UP100" s="77"/>
      <c r="UQ100" s="77"/>
      <c r="UR100" s="77"/>
      <c r="US100" s="77"/>
      <c r="UT100" s="77"/>
      <c r="UU100" s="77"/>
      <c r="UV100" s="77"/>
      <c r="UW100" s="77"/>
      <c r="UX100" s="77"/>
      <c r="UY100" s="77"/>
      <c r="UZ100" s="77"/>
      <c r="VA100" s="77"/>
      <c r="VB100" s="77"/>
      <c r="VC100" s="77"/>
      <c r="VD100" s="77"/>
      <c r="VE100" s="77"/>
      <c r="VF100" s="77"/>
      <c r="VG100" s="77"/>
      <c r="VH100" s="77"/>
      <c r="VI100" s="77"/>
      <c r="VJ100" s="77"/>
      <c r="VK100" s="77"/>
      <c r="VL100" s="77"/>
      <c r="VM100" s="77"/>
      <c r="VN100" s="77"/>
      <c r="VO100" s="77"/>
      <c r="VP100" s="77"/>
      <c r="VQ100" s="77"/>
      <c r="VR100" s="77"/>
      <c r="VS100" s="77"/>
      <c r="VT100" s="77"/>
      <c r="VU100" s="77"/>
      <c r="VV100" s="77"/>
      <c r="VW100" s="77"/>
      <c r="VX100" s="77"/>
      <c r="VY100" s="77"/>
      <c r="VZ100" s="77"/>
      <c r="WA100" s="77"/>
      <c r="WB100" s="77"/>
      <c r="WC100" s="77"/>
      <c r="WD100" s="77"/>
      <c r="WE100" s="77"/>
      <c r="WF100" s="77"/>
      <c r="WG100" s="77"/>
      <c r="WH100" s="77"/>
      <c r="WI100" s="77"/>
      <c r="WJ100" s="77"/>
      <c r="WK100" s="77"/>
      <c r="WL100" s="77"/>
      <c r="WM100" s="77"/>
      <c r="WN100" s="77"/>
      <c r="WO100" s="77"/>
      <c r="WP100" s="77"/>
      <c r="WQ100" s="77"/>
      <c r="WR100" s="77"/>
      <c r="WS100" s="77"/>
      <c r="WT100" s="77"/>
      <c r="WU100" s="77"/>
      <c r="WV100" s="77"/>
      <c r="WW100" s="77"/>
      <c r="WX100" s="77"/>
      <c r="WY100" s="77"/>
      <c r="WZ100" s="77"/>
      <c r="XA100" s="77"/>
      <c r="XB100" s="77"/>
      <c r="XC100" s="77"/>
      <c r="XD100" s="77"/>
      <c r="XE100" s="77"/>
      <c r="XF100" s="77"/>
      <c r="XG100" s="77"/>
      <c r="XH100" s="77"/>
      <c r="XI100" s="77"/>
      <c r="XJ100" s="77"/>
      <c r="XK100" s="77"/>
      <c r="XL100" s="77"/>
      <c r="XM100" s="77"/>
      <c r="XN100" s="77"/>
      <c r="XO100" s="77"/>
      <c r="XP100" s="77"/>
      <c r="XQ100" s="77"/>
      <c r="XR100" s="77"/>
      <c r="XS100" s="77"/>
      <c r="XT100" s="77"/>
      <c r="XU100" s="77"/>
      <c r="XV100" s="77"/>
      <c r="XW100" s="77"/>
      <c r="XX100" s="77"/>
      <c r="XY100" s="77"/>
      <c r="XZ100" s="77"/>
      <c r="YA100" s="77"/>
      <c r="YB100" s="77"/>
      <c r="YC100" s="77"/>
      <c r="YD100" s="77"/>
      <c r="YE100" s="77"/>
      <c r="YF100" s="77"/>
      <c r="YG100" s="77"/>
      <c r="YH100" s="77"/>
      <c r="YI100" s="77"/>
      <c r="YJ100" s="77"/>
      <c r="YK100" s="77"/>
      <c r="YL100" s="77"/>
      <c r="YM100" s="77"/>
      <c r="YN100" s="77"/>
      <c r="YO100" s="77"/>
      <c r="YP100" s="77"/>
      <c r="YQ100" s="77"/>
      <c r="YR100" s="77"/>
      <c r="YS100" s="77"/>
      <c r="YT100" s="77"/>
      <c r="YU100" s="77"/>
      <c r="YV100" s="77"/>
      <c r="YW100" s="77"/>
      <c r="YX100" s="77"/>
      <c r="YY100" s="77"/>
      <c r="YZ100" s="77"/>
      <c r="ZA100" s="77"/>
      <c r="ZB100" s="77"/>
      <c r="ZC100" s="77"/>
      <c r="ZD100" s="77"/>
      <c r="ZE100" s="77"/>
      <c r="ZF100" s="77"/>
      <c r="ZG100" s="77"/>
      <c r="ZH100" s="77"/>
      <c r="ZI100" s="77"/>
      <c r="ZJ100" s="77"/>
      <c r="ZK100" s="77"/>
      <c r="ZL100" s="77"/>
      <c r="ZM100" s="77"/>
      <c r="ZN100" s="77"/>
      <c r="ZO100" s="77"/>
      <c r="ZP100" s="77"/>
      <c r="ZQ100" s="77"/>
      <c r="ZR100" s="77"/>
      <c r="ZS100" s="77"/>
      <c r="ZT100" s="77"/>
      <c r="ZU100" s="77"/>
      <c r="ZV100" s="77"/>
      <c r="ZW100" s="77"/>
      <c r="ZX100" s="77"/>
      <c r="ZY100" s="77"/>
      <c r="ZZ100" s="77"/>
      <c r="AAA100" s="77"/>
      <c r="AAB100" s="77"/>
      <c r="AAC100" s="77"/>
      <c r="AAD100" s="77"/>
      <c r="AAE100" s="77"/>
      <c r="AAF100" s="77"/>
      <c r="AAG100" s="77"/>
      <c r="AAH100" s="77"/>
      <c r="AAI100" s="77"/>
      <c r="AAJ100" s="77"/>
      <c r="AAK100" s="77"/>
      <c r="AAL100" s="77"/>
      <c r="AAM100" s="77"/>
      <c r="AAN100" s="77"/>
      <c r="AAO100" s="77"/>
      <c r="AAP100" s="77"/>
      <c r="AAQ100" s="77"/>
      <c r="AAR100" s="77"/>
      <c r="AAS100" s="77"/>
      <c r="AAT100" s="77"/>
      <c r="AAU100" s="77"/>
      <c r="AAV100" s="77"/>
      <c r="AAW100" s="77"/>
      <c r="AAX100" s="77"/>
      <c r="AAY100" s="77"/>
      <c r="AAZ100" s="77"/>
      <c r="ABA100" s="77"/>
      <c r="ABB100" s="77"/>
      <c r="ABC100" s="77"/>
      <c r="ABD100" s="77"/>
      <c r="ABE100" s="77"/>
      <c r="ABF100" s="77"/>
      <c r="ABG100" s="77"/>
      <c r="ABH100" s="77"/>
      <c r="ABI100" s="77"/>
      <c r="ABJ100" s="77"/>
      <c r="ABK100" s="77"/>
      <c r="ABL100" s="77"/>
      <c r="ABM100" s="77"/>
      <c r="ABN100" s="77"/>
      <c r="ABO100" s="77"/>
      <c r="ABP100" s="77"/>
      <c r="ABQ100" s="77"/>
      <c r="ABR100" s="77"/>
      <c r="ABS100" s="77"/>
      <c r="ABT100" s="77"/>
      <c r="ABU100" s="77"/>
      <c r="ABV100" s="77"/>
      <c r="ABW100" s="77"/>
      <c r="ABX100" s="77"/>
      <c r="ABY100" s="77"/>
      <c r="ABZ100" s="77"/>
      <c r="ACA100" s="77"/>
      <c r="ACB100" s="77"/>
      <c r="ACC100" s="77"/>
      <c r="ACD100" s="77"/>
      <c r="ACE100" s="77"/>
      <c r="ACF100" s="77"/>
      <c r="ACG100" s="77"/>
      <c r="ACH100" s="77"/>
      <c r="ACI100" s="77"/>
      <c r="ACJ100" s="77"/>
      <c r="ACK100" s="77"/>
      <c r="ACL100" s="77"/>
      <c r="ACM100" s="77"/>
      <c r="ACN100" s="77"/>
      <c r="ACO100" s="77"/>
      <c r="ACP100" s="77"/>
      <c r="ACQ100" s="77"/>
      <c r="ACR100" s="77"/>
      <c r="ACS100" s="77"/>
      <c r="ACT100" s="77"/>
      <c r="ACU100" s="77"/>
      <c r="ACV100" s="77"/>
      <c r="ACW100" s="77"/>
      <c r="ACX100" s="77"/>
      <c r="ACY100" s="77"/>
      <c r="ACZ100" s="77"/>
      <c r="ADA100" s="77"/>
      <c r="ADB100" s="77"/>
      <c r="ADC100" s="77"/>
      <c r="ADD100" s="77"/>
      <c r="ADE100" s="77"/>
      <c r="ADF100" s="77"/>
      <c r="ADG100" s="77"/>
      <c r="ADH100" s="77"/>
      <c r="ADI100" s="77"/>
      <c r="ADJ100" s="77"/>
      <c r="ADK100" s="77"/>
      <c r="ADL100" s="77"/>
      <c r="ADM100" s="77"/>
      <c r="ADN100" s="77"/>
      <c r="ADO100" s="77"/>
      <c r="ADP100" s="77"/>
      <c r="ADQ100" s="77"/>
      <c r="ADR100" s="77"/>
      <c r="ADS100" s="77"/>
      <c r="ADT100" s="77"/>
      <c r="ADU100" s="77"/>
      <c r="ADV100" s="77"/>
      <c r="ADW100" s="77"/>
      <c r="ADX100" s="77"/>
      <c r="ADY100" s="77"/>
      <c r="ADZ100" s="77"/>
      <c r="AEA100" s="77"/>
      <c r="AEB100" s="77"/>
      <c r="AEC100" s="77"/>
      <c r="AED100" s="77"/>
      <c r="AEE100" s="77"/>
      <c r="AEF100" s="77"/>
      <c r="AEG100" s="77"/>
      <c r="AEH100" s="77"/>
      <c r="AEI100" s="77"/>
      <c r="AEJ100" s="77"/>
      <c r="AEK100" s="77"/>
      <c r="AEL100" s="77"/>
      <c r="AEM100" s="77"/>
      <c r="AEN100" s="77"/>
      <c r="AEO100" s="77"/>
      <c r="AEP100" s="77"/>
      <c r="AEQ100" s="77"/>
      <c r="AER100" s="77"/>
      <c r="AES100" s="77"/>
      <c r="AET100" s="77"/>
      <c r="AEU100" s="77"/>
      <c r="AEV100" s="77"/>
      <c r="AEW100" s="77"/>
      <c r="AEX100" s="77"/>
      <c r="AEY100" s="77"/>
      <c r="AEZ100" s="77"/>
      <c r="AFA100" s="77"/>
      <c r="AFB100" s="77"/>
      <c r="AFC100" s="77"/>
      <c r="AFD100" s="77"/>
      <c r="AFE100" s="77"/>
      <c r="AFF100" s="77"/>
      <c r="AFG100" s="77"/>
      <c r="AFH100" s="77"/>
      <c r="AFI100" s="77"/>
      <c r="AFJ100" s="77"/>
      <c r="AFK100" s="77"/>
      <c r="AFL100" s="77"/>
      <c r="AFM100" s="77"/>
      <c r="AFN100" s="77"/>
      <c r="AFO100" s="77"/>
      <c r="AFP100" s="77"/>
      <c r="AFQ100" s="77"/>
      <c r="AFR100" s="77"/>
      <c r="AFS100" s="77"/>
      <c r="AFT100" s="77"/>
      <c r="AFU100" s="77"/>
      <c r="AFV100" s="77"/>
      <c r="AFW100" s="77"/>
      <c r="AFX100" s="77"/>
      <c r="AFY100" s="77"/>
      <c r="AFZ100" s="77"/>
      <c r="AGA100" s="77"/>
      <c r="AGB100" s="77"/>
      <c r="AGC100" s="77"/>
      <c r="AGD100" s="77"/>
      <c r="AGE100" s="77"/>
      <c r="AGF100" s="77"/>
      <c r="AGG100" s="77"/>
      <c r="AGH100" s="77"/>
      <c r="AGI100" s="77"/>
      <c r="AGJ100" s="77"/>
      <c r="AGK100" s="77"/>
      <c r="AGL100" s="77"/>
      <c r="AGM100" s="77"/>
      <c r="AGN100" s="77"/>
      <c r="AGO100" s="77"/>
      <c r="AGP100" s="77"/>
      <c r="AGQ100" s="77"/>
      <c r="AGR100" s="77"/>
      <c r="AGS100" s="77"/>
      <c r="AGT100" s="77"/>
      <c r="AGU100" s="77"/>
      <c r="AGV100" s="77"/>
      <c r="AGW100" s="77"/>
      <c r="AGX100" s="77"/>
      <c r="AGY100" s="77"/>
      <c r="AGZ100" s="77"/>
      <c r="AHA100" s="77"/>
      <c r="AHB100" s="77"/>
      <c r="AHC100" s="77"/>
      <c r="AHD100" s="77"/>
      <c r="AHE100" s="77"/>
      <c r="AHF100" s="77"/>
      <c r="AHG100" s="77"/>
      <c r="AHH100" s="77"/>
      <c r="AHI100" s="77"/>
      <c r="AHJ100" s="77"/>
      <c r="AHK100" s="77"/>
      <c r="AHL100" s="77"/>
      <c r="AHM100" s="77"/>
      <c r="AHN100" s="77"/>
      <c r="AHO100" s="77"/>
      <c r="AHP100" s="77"/>
      <c r="AHQ100" s="77"/>
      <c r="AHR100" s="77"/>
      <c r="AHS100" s="77"/>
      <c r="AHT100" s="77"/>
      <c r="AHU100" s="77"/>
      <c r="AHV100" s="77"/>
      <c r="AHW100" s="77"/>
      <c r="AHX100" s="77"/>
      <c r="AHY100" s="77"/>
      <c r="AHZ100" s="77"/>
      <c r="AIA100" s="77"/>
      <c r="AIB100" s="77"/>
      <c r="AIC100" s="77"/>
      <c r="AID100" s="77"/>
      <c r="AIE100" s="77"/>
      <c r="AIF100" s="77"/>
      <c r="AIG100" s="77"/>
      <c r="AIH100" s="77"/>
      <c r="AII100" s="77"/>
      <c r="AIJ100" s="77"/>
      <c r="AIK100" s="77"/>
      <c r="AIL100" s="77"/>
      <c r="AIM100" s="77"/>
      <c r="AIN100" s="77"/>
      <c r="AIO100" s="77"/>
      <c r="AIP100" s="77"/>
      <c r="AIQ100" s="77"/>
      <c r="AIR100" s="77"/>
      <c r="AIS100" s="77"/>
      <c r="AIT100" s="77"/>
      <c r="AIU100" s="77"/>
      <c r="AIV100" s="77"/>
      <c r="AIW100" s="77"/>
      <c r="AIX100" s="77"/>
      <c r="AIY100" s="77"/>
      <c r="AIZ100" s="77"/>
      <c r="AJA100" s="77"/>
      <c r="AJB100" s="77"/>
      <c r="AJC100" s="77"/>
      <c r="AJD100" s="77"/>
      <c r="AJE100" s="77"/>
      <c r="AJF100" s="77"/>
      <c r="AJG100" s="77"/>
      <c r="AJH100" s="77"/>
      <c r="AJI100" s="77"/>
      <c r="AJJ100" s="77"/>
      <c r="AJK100" s="77"/>
      <c r="AJL100" s="77"/>
      <c r="AJM100" s="77"/>
      <c r="AJN100" s="77"/>
      <c r="AJO100" s="77"/>
      <c r="AJP100" s="77"/>
      <c r="AJQ100" s="77"/>
      <c r="AJR100" s="77"/>
      <c r="AJS100" s="77"/>
      <c r="AJT100" s="77"/>
      <c r="AJU100" s="77"/>
      <c r="AJV100" s="77"/>
      <c r="AJW100" s="77"/>
      <c r="AJX100" s="77"/>
      <c r="AJY100" s="77"/>
      <c r="AJZ100" s="77"/>
      <c r="AKA100" s="77"/>
      <c r="AKB100" s="77"/>
      <c r="AKC100" s="77"/>
      <c r="AKD100" s="77"/>
      <c r="AKE100" s="77"/>
      <c r="AKF100" s="77"/>
      <c r="AKG100" s="77"/>
      <c r="AKH100" s="77"/>
      <c r="AKI100" s="77"/>
      <c r="AKJ100" s="77"/>
      <c r="AKK100" s="77"/>
      <c r="AKL100" s="77"/>
      <c r="AKM100" s="77"/>
      <c r="AKN100" s="77"/>
      <c r="AKO100" s="77"/>
      <c r="AKP100" s="77"/>
      <c r="AKQ100" s="77"/>
      <c r="AKR100" s="77"/>
      <c r="AKS100" s="77"/>
      <c r="AKT100" s="77"/>
      <c r="AKU100" s="77"/>
      <c r="AKV100" s="77"/>
      <c r="AKW100" s="77"/>
      <c r="AKX100" s="77"/>
      <c r="AKY100" s="77"/>
      <c r="AKZ100" s="77"/>
      <c r="ALA100" s="77"/>
      <c r="ALB100" s="77"/>
      <c r="ALC100" s="77"/>
      <c r="ALD100" s="77"/>
      <c r="ALE100" s="77"/>
      <c r="ALF100" s="77"/>
      <c r="ALG100" s="77"/>
      <c r="ALH100" s="77"/>
      <c r="ALI100" s="77"/>
      <c r="ALJ100" s="77"/>
      <c r="ALK100" s="77"/>
      <c r="ALL100" s="77"/>
      <c r="ALM100" s="77"/>
      <c r="ALN100" s="77"/>
      <c r="ALO100" s="77"/>
      <c r="ALP100" s="77"/>
      <c r="ALQ100" s="77"/>
      <c r="ALR100" s="77"/>
      <c r="ALS100" s="77"/>
      <c r="ALT100" s="77"/>
      <c r="ALU100" s="77"/>
      <c r="ALV100" s="77"/>
      <c r="ALW100" s="77"/>
      <c r="ALX100" s="77"/>
      <c r="ALY100" s="77"/>
      <c r="ALZ100" s="77"/>
      <c r="AMA100" s="77"/>
      <c r="AMB100" s="77"/>
      <c r="AMC100" s="77"/>
      <c r="AMD100" s="77"/>
      <c r="AME100" s="77"/>
      <c r="AMF100" s="77"/>
      <c r="AMG100" s="77"/>
      <c r="AMH100" s="77"/>
    </row>
    <row r="101" spans="1:1022" s="78" customFormat="1" ht="77.400000000000006" customHeight="1" x14ac:dyDescent="0.3">
      <c r="A101" s="19">
        <v>11</v>
      </c>
      <c r="B101" s="21" t="s">
        <v>87</v>
      </c>
      <c r="C101" s="19" t="s">
        <v>323</v>
      </c>
      <c r="D101" s="19" t="s">
        <v>69</v>
      </c>
      <c r="E101" s="21" t="s">
        <v>311</v>
      </c>
      <c r="F101" s="25">
        <v>45303</v>
      </c>
      <c r="G101" s="20">
        <v>405.32</v>
      </c>
      <c r="H101" s="19" t="s">
        <v>6</v>
      </c>
      <c r="I101" s="19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  <c r="CT101" s="77"/>
      <c r="CU101" s="77"/>
      <c r="CV101" s="77"/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7"/>
      <c r="DR101" s="77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7"/>
      <c r="EM101" s="77"/>
      <c r="EN101" s="77"/>
      <c r="EO101" s="77"/>
      <c r="EP101" s="77"/>
      <c r="EQ101" s="77"/>
      <c r="ER101" s="77"/>
      <c r="ES101" s="77"/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77"/>
      <c r="FF101" s="77"/>
      <c r="FG101" s="77"/>
      <c r="FH101" s="77"/>
      <c r="FI101" s="77"/>
      <c r="FJ101" s="77"/>
      <c r="FK101" s="77"/>
      <c r="FL101" s="77"/>
      <c r="FM101" s="77"/>
      <c r="FN101" s="77"/>
      <c r="FO101" s="77"/>
      <c r="FP101" s="77"/>
      <c r="FQ101" s="77"/>
      <c r="FR101" s="77"/>
      <c r="FS101" s="77"/>
      <c r="FT101" s="77"/>
      <c r="FU101" s="77"/>
      <c r="FV101" s="77"/>
      <c r="FW101" s="77"/>
      <c r="FX101" s="77"/>
      <c r="FY101" s="77"/>
      <c r="FZ101" s="77"/>
      <c r="GA101" s="77"/>
      <c r="GB101" s="77"/>
      <c r="GC101" s="77"/>
      <c r="GD101" s="77"/>
      <c r="GE101" s="77"/>
      <c r="GF101" s="77"/>
      <c r="GG101" s="77"/>
      <c r="GH101" s="77"/>
      <c r="GI101" s="77"/>
      <c r="GJ101" s="77"/>
      <c r="GK101" s="77"/>
      <c r="GL101" s="77"/>
      <c r="GM101" s="77"/>
      <c r="GN101" s="77"/>
      <c r="GO101" s="77"/>
      <c r="GP101" s="77"/>
      <c r="GQ101" s="77"/>
      <c r="GR101" s="77"/>
      <c r="GS101" s="77"/>
      <c r="GT101" s="77"/>
      <c r="GU101" s="77"/>
      <c r="GV101" s="77"/>
      <c r="GW101" s="77"/>
      <c r="GX101" s="77"/>
      <c r="GY101" s="77"/>
      <c r="GZ101" s="77"/>
      <c r="HA101" s="77"/>
      <c r="HB101" s="77"/>
      <c r="HC101" s="77"/>
      <c r="HD101" s="77"/>
      <c r="HE101" s="77"/>
      <c r="HF101" s="77"/>
      <c r="HG101" s="77"/>
      <c r="HH101" s="77"/>
      <c r="HI101" s="77"/>
      <c r="HJ101" s="77"/>
      <c r="HK101" s="77"/>
      <c r="HL101" s="77"/>
      <c r="HM101" s="77"/>
      <c r="HN101" s="77"/>
      <c r="HO101" s="77"/>
      <c r="HP101" s="77"/>
      <c r="HQ101" s="77"/>
      <c r="HR101" s="77"/>
      <c r="HS101" s="77"/>
      <c r="HT101" s="77"/>
      <c r="HU101" s="77"/>
      <c r="HV101" s="77"/>
      <c r="HW101" s="77"/>
      <c r="HX101" s="77"/>
      <c r="HY101" s="77"/>
      <c r="HZ101" s="77"/>
      <c r="IA101" s="77"/>
      <c r="IB101" s="77"/>
      <c r="IC101" s="77"/>
      <c r="ID101" s="77"/>
      <c r="IE101" s="77"/>
      <c r="IF101" s="77"/>
      <c r="IG101" s="77"/>
      <c r="IH101" s="77"/>
      <c r="II101" s="77"/>
      <c r="IJ101" s="77"/>
      <c r="IK101" s="77"/>
      <c r="IL101" s="77"/>
      <c r="IM101" s="77"/>
      <c r="IN101" s="77"/>
      <c r="IO101" s="77"/>
      <c r="IP101" s="77"/>
      <c r="IQ101" s="77"/>
      <c r="IR101" s="77"/>
      <c r="IS101" s="77"/>
      <c r="IT101" s="77"/>
      <c r="IU101" s="77"/>
      <c r="IV101" s="77"/>
      <c r="IW101" s="77"/>
      <c r="IX101" s="77"/>
      <c r="IY101" s="77"/>
      <c r="IZ101" s="77"/>
      <c r="JA101" s="77"/>
      <c r="JB101" s="77"/>
      <c r="JC101" s="77"/>
      <c r="JD101" s="77"/>
      <c r="JE101" s="77"/>
      <c r="JF101" s="77"/>
      <c r="JG101" s="77"/>
      <c r="JH101" s="77"/>
      <c r="JI101" s="77"/>
      <c r="JJ101" s="77"/>
      <c r="JK101" s="77"/>
      <c r="JL101" s="77"/>
      <c r="JM101" s="77"/>
      <c r="JN101" s="77"/>
      <c r="JO101" s="77"/>
      <c r="JP101" s="77"/>
      <c r="JQ101" s="77"/>
      <c r="JR101" s="77"/>
      <c r="JS101" s="77"/>
      <c r="JT101" s="77"/>
      <c r="JU101" s="77"/>
      <c r="JV101" s="77"/>
      <c r="JW101" s="77"/>
      <c r="JX101" s="77"/>
      <c r="JY101" s="77"/>
      <c r="JZ101" s="77"/>
      <c r="KA101" s="77"/>
      <c r="KB101" s="77"/>
      <c r="KC101" s="77"/>
      <c r="KD101" s="77"/>
      <c r="KE101" s="77"/>
      <c r="KF101" s="77"/>
      <c r="KG101" s="77"/>
      <c r="KH101" s="77"/>
      <c r="KI101" s="77"/>
      <c r="KJ101" s="77"/>
      <c r="KK101" s="77"/>
      <c r="KL101" s="77"/>
      <c r="KM101" s="77"/>
      <c r="KN101" s="77"/>
      <c r="KO101" s="77"/>
      <c r="KP101" s="77"/>
      <c r="KQ101" s="77"/>
      <c r="KR101" s="77"/>
      <c r="KS101" s="77"/>
      <c r="KT101" s="77"/>
      <c r="KU101" s="77"/>
      <c r="KV101" s="77"/>
      <c r="KW101" s="77"/>
      <c r="KX101" s="77"/>
      <c r="KY101" s="77"/>
      <c r="KZ101" s="77"/>
      <c r="LA101" s="77"/>
      <c r="LB101" s="77"/>
      <c r="LC101" s="77"/>
      <c r="LD101" s="77"/>
      <c r="LE101" s="77"/>
      <c r="LF101" s="77"/>
      <c r="LG101" s="77"/>
      <c r="LH101" s="77"/>
      <c r="LI101" s="77"/>
      <c r="LJ101" s="77"/>
      <c r="LK101" s="77"/>
      <c r="LL101" s="77"/>
      <c r="LM101" s="77"/>
      <c r="LN101" s="77"/>
      <c r="LO101" s="77"/>
      <c r="LP101" s="77"/>
      <c r="LQ101" s="77"/>
      <c r="LR101" s="77"/>
      <c r="LS101" s="77"/>
      <c r="LT101" s="77"/>
      <c r="LU101" s="77"/>
      <c r="LV101" s="77"/>
      <c r="LW101" s="77"/>
      <c r="LX101" s="77"/>
      <c r="LY101" s="77"/>
      <c r="LZ101" s="77"/>
      <c r="MA101" s="77"/>
      <c r="MB101" s="77"/>
      <c r="MC101" s="77"/>
      <c r="MD101" s="77"/>
      <c r="ME101" s="77"/>
      <c r="MF101" s="77"/>
      <c r="MG101" s="77"/>
      <c r="MH101" s="77"/>
      <c r="MI101" s="77"/>
      <c r="MJ101" s="77"/>
      <c r="MK101" s="77"/>
      <c r="ML101" s="77"/>
      <c r="MM101" s="77"/>
      <c r="MN101" s="77"/>
      <c r="MO101" s="77"/>
      <c r="MP101" s="77"/>
      <c r="MQ101" s="77"/>
      <c r="MR101" s="77"/>
      <c r="MS101" s="77"/>
      <c r="MT101" s="77"/>
      <c r="MU101" s="77"/>
      <c r="MV101" s="77"/>
      <c r="MW101" s="77"/>
      <c r="MX101" s="77"/>
      <c r="MY101" s="77"/>
      <c r="MZ101" s="77"/>
      <c r="NA101" s="77"/>
      <c r="NB101" s="77"/>
      <c r="NC101" s="77"/>
      <c r="ND101" s="77"/>
      <c r="NE101" s="77"/>
      <c r="NF101" s="77"/>
      <c r="NG101" s="77"/>
      <c r="NH101" s="77"/>
      <c r="NI101" s="77"/>
      <c r="NJ101" s="77"/>
      <c r="NK101" s="77"/>
      <c r="NL101" s="77"/>
      <c r="NM101" s="77"/>
      <c r="NN101" s="77"/>
      <c r="NO101" s="77"/>
      <c r="NP101" s="77"/>
      <c r="NQ101" s="77"/>
      <c r="NR101" s="77"/>
      <c r="NS101" s="77"/>
      <c r="NT101" s="77"/>
      <c r="NU101" s="77"/>
      <c r="NV101" s="77"/>
      <c r="NW101" s="77"/>
      <c r="NX101" s="77"/>
      <c r="NY101" s="77"/>
      <c r="NZ101" s="77"/>
      <c r="OA101" s="77"/>
      <c r="OB101" s="77"/>
      <c r="OC101" s="77"/>
      <c r="OD101" s="77"/>
      <c r="OE101" s="77"/>
      <c r="OF101" s="77"/>
      <c r="OG101" s="77"/>
      <c r="OH101" s="77"/>
      <c r="OI101" s="77"/>
      <c r="OJ101" s="77"/>
      <c r="OK101" s="77"/>
      <c r="OL101" s="77"/>
      <c r="OM101" s="77"/>
      <c r="ON101" s="77"/>
      <c r="OO101" s="77"/>
      <c r="OP101" s="77"/>
      <c r="OQ101" s="77"/>
      <c r="OR101" s="77"/>
      <c r="OS101" s="77"/>
      <c r="OT101" s="77"/>
      <c r="OU101" s="77"/>
      <c r="OV101" s="77"/>
      <c r="OW101" s="77"/>
      <c r="OX101" s="77"/>
      <c r="OY101" s="77"/>
      <c r="OZ101" s="77"/>
      <c r="PA101" s="77"/>
      <c r="PB101" s="77"/>
      <c r="PC101" s="77"/>
      <c r="PD101" s="77"/>
      <c r="PE101" s="77"/>
      <c r="PF101" s="77"/>
      <c r="PG101" s="77"/>
      <c r="PH101" s="77"/>
      <c r="PI101" s="77"/>
      <c r="PJ101" s="77"/>
      <c r="PK101" s="77"/>
      <c r="PL101" s="77"/>
      <c r="PM101" s="77"/>
      <c r="PN101" s="77"/>
      <c r="PO101" s="77"/>
      <c r="PP101" s="77"/>
      <c r="PQ101" s="77"/>
      <c r="PR101" s="77"/>
      <c r="PS101" s="77"/>
      <c r="PT101" s="77"/>
      <c r="PU101" s="77"/>
      <c r="PV101" s="77"/>
      <c r="PW101" s="77"/>
      <c r="PX101" s="77"/>
      <c r="PY101" s="77"/>
      <c r="PZ101" s="77"/>
      <c r="QA101" s="77"/>
      <c r="QB101" s="77"/>
      <c r="QC101" s="77"/>
      <c r="QD101" s="77"/>
      <c r="QE101" s="77"/>
      <c r="QF101" s="77"/>
      <c r="QG101" s="77"/>
      <c r="QH101" s="77"/>
      <c r="QI101" s="77"/>
      <c r="QJ101" s="77"/>
      <c r="QK101" s="77"/>
      <c r="QL101" s="77"/>
      <c r="QM101" s="77"/>
      <c r="QN101" s="77"/>
      <c r="QO101" s="77"/>
      <c r="QP101" s="77"/>
      <c r="QQ101" s="77"/>
      <c r="QR101" s="77"/>
      <c r="QS101" s="77"/>
      <c r="QT101" s="77"/>
      <c r="QU101" s="77"/>
      <c r="QV101" s="77"/>
      <c r="QW101" s="77"/>
      <c r="QX101" s="77"/>
      <c r="QY101" s="77"/>
      <c r="QZ101" s="77"/>
      <c r="RA101" s="77"/>
      <c r="RB101" s="77"/>
      <c r="RC101" s="77"/>
      <c r="RD101" s="77"/>
      <c r="RE101" s="77"/>
      <c r="RF101" s="77"/>
      <c r="RG101" s="77"/>
      <c r="RH101" s="77"/>
      <c r="RI101" s="77"/>
      <c r="RJ101" s="77"/>
      <c r="RK101" s="77"/>
      <c r="RL101" s="77"/>
      <c r="RM101" s="77"/>
      <c r="RN101" s="77"/>
      <c r="RO101" s="77"/>
      <c r="RP101" s="77"/>
      <c r="RQ101" s="77"/>
      <c r="RR101" s="77"/>
      <c r="RS101" s="77"/>
      <c r="RT101" s="77"/>
      <c r="RU101" s="77"/>
      <c r="RV101" s="77"/>
      <c r="RW101" s="77"/>
      <c r="RX101" s="77"/>
      <c r="RY101" s="77"/>
      <c r="RZ101" s="77"/>
      <c r="SA101" s="77"/>
      <c r="SB101" s="77"/>
      <c r="SC101" s="77"/>
      <c r="SD101" s="77"/>
      <c r="SE101" s="77"/>
      <c r="SF101" s="77"/>
      <c r="SG101" s="77"/>
      <c r="SH101" s="77"/>
      <c r="SI101" s="77"/>
      <c r="SJ101" s="77"/>
      <c r="SK101" s="77"/>
      <c r="SL101" s="77"/>
      <c r="SM101" s="77"/>
      <c r="SN101" s="77"/>
      <c r="SO101" s="77"/>
      <c r="SP101" s="77"/>
      <c r="SQ101" s="77"/>
      <c r="SR101" s="77"/>
      <c r="SS101" s="77"/>
      <c r="ST101" s="77"/>
      <c r="SU101" s="77"/>
      <c r="SV101" s="77"/>
      <c r="SW101" s="77"/>
      <c r="SX101" s="77"/>
      <c r="SY101" s="77"/>
      <c r="SZ101" s="77"/>
      <c r="TA101" s="77"/>
      <c r="TB101" s="77"/>
      <c r="TC101" s="77"/>
      <c r="TD101" s="77"/>
      <c r="TE101" s="77"/>
      <c r="TF101" s="77"/>
      <c r="TG101" s="77"/>
      <c r="TH101" s="77"/>
      <c r="TI101" s="77"/>
      <c r="TJ101" s="77"/>
      <c r="TK101" s="77"/>
      <c r="TL101" s="77"/>
      <c r="TM101" s="77"/>
      <c r="TN101" s="77"/>
      <c r="TO101" s="77"/>
      <c r="TP101" s="77"/>
      <c r="TQ101" s="77"/>
      <c r="TR101" s="77"/>
      <c r="TS101" s="77"/>
      <c r="TT101" s="77"/>
      <c r="TU101" s="77"/>
      <c r="TV101" s="77"/>
      <c r="TW101" s="77"/>
      <c r="TX101" s="77"/>
      <c r="TY101" s="77"/>
      <c r="TZ101" s="77"/>
      <c r="UA101" s="77"/>
      <c r="UB101" s="77"/>
      <c r="UC101" s="77"/>
      <c r="UD101" s="77"/>
      <c r="UE101" s="77"/>
      <c r="UF101" s="77"/>
      <c r="UG101" s="77"/>
      <c r="UH101" s="77"/>
      <c r="UI101" s="77"/>
      <c r="UJ101" s="77"/>
      <c r="UK101" s="77"/>
      <c r="UL101" s="77"/>
      <c r="UM101" s="77"/>
      <c r="UN101" s="77"/>
      <c r="UO101" s="77"/>
      <c r="UP101" s="77"/>
      <c r="UQ101" s="77"/>
      <c r="UR101" s="77"/>
      <c r="US101" s="77"/>
      <c r="UT101" s="77"/>
      <c r="UU101" s="77"/>
      <c r="UV101" s="77"/>
      <c r="UW101" s="77"/>
      <c r="UX101" s="77"/>
      <c r="UY101" s="77"/>
      <c r="UZ101" s="77"/>
      <c r="VA101" s="77"/>
      <c r="VB101" s="77"/>
      <c r="VC101" s="77"/>
      <c r="VD101" s="77"/>
      <c r="VE101" s="77"/>
      <c r="VF101" s="77"/>
      <c r="VG101" s="77"/>
      <c r="VH101" s="77"/>
      <c r="VI101" s="77"/>
      <c r="VJ101" s="77"/>
      <c r="VK101" s="77"/>
      <c r="VL101" s="77"/>
      <c r="VM101" s="77"/>
      <c r="VN101" s="77"/>
      <c r="VO101" s="77"/>
      <c r="VP101" s="77"/>
      <c r="VQ101" s="77"/>
      <c r="VR101" s="77"/>
      <c r="VS101" s="77"/>
      <c r="VT101" s="77"/>
      <c r="VU101" s="77"/>
      <c r="VV101" s="77"/>
      <c r="VW101" s="77"/>
      <c r="VX101" s="77"/>
      <c r="VY101" s="77"/>
      <c r="VZ101" s="77"/>
      <c r="WA101" s="77"/>
      <c r="WB101" s="77"/>
      <c r="WC101" s="77"/>
      <c r="WD101" s="77"/>
      <c r="WE101" s="77"/>
      <c r="WF101" s="77"/>
      <c r="WG101" s="77"/>
      <c r="WH101" s="77"/>
      <c r="WI101" s="77"/>
      <c r="WJ101" s="77"/>
      <c r="WK101" s="77"/>
      <c r="WL101" s="77"/>
      <c r="WM101" s="77"/>
      <c r="WN101" s="77"/>
      <c r="WO101" s="77"/>
      <c r="WP101" s="77"/>
      <c r="WQ101" s="77"/>
      <c r="WR101" s="77"/>
      <c r="WS101" s="77"/>
      <c r="WT101" s="77"/>
      <c r="WU101" s="77"/>
      <c r="WV101" s="77"/>
      <c r="WW101" s="77"/>
      <c r="WX101" s="77"/>
      <c r="WY101" s="77"/>
      <c r="WZ101" s="77"/>
      <c r="XA101" s="77"/>
      <c r="XB101" s="77"/>
      <c r="XC101" s="77"/>
      <c r="XD101" s="77"/>
      <c r="XE101" s="77"/>
      <c r="XF101" s="77"/>
      <c r="XG101" s="77"/>
      <c r="XH101" s="77"/>
      <c r="XI101" s="77"/>
      <c r="XJ101" s="77"/>
      <c r="XK101" s="77"/>
      <c r="XL101" s="77"/>
      <c r="XM101" s="77"/>
      <c r="XN101" s="77"/>
      <c r="XO101" s="77"/>
      <c r="XP101" s="77"/>
      <c r="XQ101" s="77"/>
      <c r="XR101" s="77"/>
      <c r="XS101" s="77"/>
      <c r="XT101" s="77"/>
      <c r="XU101" s="77"/>
      <c r="XV101" s="77"/>
      <c r="XW101" s="77"/>
      <c r="XX101" s="77"/>
      <c r="XY101" s="77"/>
      <c r="XZ101" s="77"/>
      <c r="YA101" s="77"/>
      <c r="YB101" s="77"/>
      <c r="YC101" s="77"/>
      <c r="YD101" s="77"/>
      <c r="YE101" s="77"/>
      <c r="YF101" s="77"/>
      <c r="YG101" s="77"/>
      <c r="YH101" s="77"/>
      <c r="YI101" s="77"/>
      <c r="YJ101" s="77"/>
      <c r="YK101" s="77"/>
      <c r="YL101" s="77"/>
      <c r="YM101" s="77"/>
      <c r="YN101" s="77"/>
      <c r="YO101" s="77"/>
      <c r="YP101" s="77"/>
      <c r="YQ101" s="77"/>
      <c r="YR101" s="77"/>
      <c r="YS101" s="77"/>
      <c r="YT101" s="77"/>
      <c r="YU101" s="77"/>
      <c r="YV101" s="77"/>
      <c r="YW101" s="77"/>
      <c r="YX101" s="77"/>
      <c r="YY101" s="77"/>
      <c r="YZ101" s="77"/>
      <c r="ZA101" s="77"/>
      <c r="ZB101" s="77"/>
      <c r="ZC101" s="77"/>
      <c r="ZD101" s="77"/>
      <c r="ZE101" s="77"/>
      <c r="ZF101" s="77"/>
      <c r="ZG101" s="77"/>
      <c r="ZH101" s="77"/>
      <c r="ZI101" s="77"/>
      <c r="ZJ101" s="77"/>
      <c r="ZK101" s="77"/>
      <c r="ZL101" s="77"/>
      <c r="ZM101" s="77"/>
      <c r="ZN101" s="77"/>
      <c r="ZO101" s="77"/>
      <c r="ZP101" s="77"/>
      <c r="ZQ101" s="77"/>
      <c r="ZR101" s="77"/>
      <c r="ZS101" s="77"/>
      <c r="ZT101" s="77"/>
      <c r="ZU101" s="77"/>
      <c r="ZV101" s="77"/>
      <c r="ZW101" s="77"/>
      <c r="ZX101" s="77"/>
      <c r="ZY101" s="77"/>
      <c r="ZZ101" s="77"/>
      <c r="AAA101" s="77"/>
      <c r="AAB101" s="77"/>
      <c r="AAC101" s="77"/>
      <c r="AAD101" s="77"/>
      <c r="AAE101" s="77"/>
      <c r="AAF101" s="77"/>
      <c r="AAG101" s="77"/>
      <c r="AAH101" s="77"/>
      <c r="AAI101" s="77"/>
      <c r="AAJ101" s="77"/>
      <c r="AAK101" s="77"/>
      <c r="AAL101" s="77"/>
      <c r="AAM101" s="77"/>
      <c r="AAN101" s="77"/>
      <c r="AAO101" s="77"/>
      <c r="AAP101" s="77"/>
      <c r="AAQ101" s="77"/>
      <c r="AAR101" s="77"/>
      <c r="AAS101" s="77"/>
      <c r="AAT101" s="77"/>
      <c r="AAU101" s="77"/>
      <c r="AAV101" s="77"/>
      <c r="AAW101" s="77"/>
      <c r="AAX101" s="77"/>
      <c r="AAY101" s="77"/>
      <c r="AAZ101" s="77"/>
      <c r="ABA101" s="77"/>
      <c r="ABB101" s="77"/>
      <c r="ABC101" s="77"/>
      <c r="ABD101" s="77"/>
      <c r="ABE101" s="77"/>
      <c r="ABF101" s="77"/>
      <c r="ABG101" s="77"/>
      <c r="ABH101" s="77"/>
      <c r="ABI101" s="77"/>
      <c r="ABJ101" s="77"/>
      <c r="ABK101" s="77"/>
      <c r="ABL101" s="77"/>
      <c r="ABM101" s="77"/>
      <c r="ABN101" s="77"/>
      <c r="ABO101" s="77"/>
      <c r="ABP101" s="77"/>
      <c r="ABQ101" s="77"/>
      <c r="ABR101" s="77"/>
      <c r="ABS101" s="77"/>
      <c r="ABT101" s="77"/>
      <c r="ABU101" s="77"/>
      <c r="ABV101" s="77"/>
      <c r="ABW101" s="77"/>
      <c r="ABX101" s="77"/>
      <c r="ABY101" s="77"/>
      <c r="ABZ101" s="77"/>
      <c r="ACA101" s="77"/>
      <c r="ACB101" s="77"/>
      <c r="ACC101" s="77"/>
      <c r="ACD101" s="77"/>
      <c r="ACE101" s="77"/>
      <c r="ACF101" s="77"/>
      <c r="ACG101" s="77"/>
      <c r="ACH101" s="77"/>
      <c r="ACI101" s="77"/>
      <c r="ACJ101" s="77"/>
      <c r="ACK101" s="77"/>
      <c r="ACL101" s="77"/>
      <c r="ACM101" s="77"/>
      <c r="ACN101" s="77"/>
      <c r="ACO101" s="77"/>
      <c r="ACP101" s="77"/>
      <c r="ACQ101" s="77"/>
      <c r="ACR101" s="77"/>
      <c r="ACS101" s="77"/>
      <c r="ACT101" s="77"/>
      <c r="ACU101" s="77"/>
      <c r="ACV101" s="77"/>
      <c r="ACW101" s="77"/>
      <c r="ACX101" s="77"/>
      <c r="ACY101" s="77"/>
      <c r="ACZ101" s="77"/>
      <c r="ADA101" s="77"/>
      <c r="ADB101" s="77"/>
      <c r="ADC101" s="77"/>
      <c r="ADD101" s="77"/>
      <c r="ADE101" s="77"/>
      <c r="ADF101" s="77"/>
      <c r="ADG101" s="77"/>
      <c r="ADH101" s="77"/>
      <c r="ADI101" s="77"/>
      <c r="ADJ101" s="77"/>
      <c r="ADK101" s="77"/>
      <c r="ADL101" s="77"/>
      <c r="ADM101" s="77"/>
      <c r="ADN101" s="77"/>
      <c r="ADO101" s="77"/>
      <c r="ADP101" s="77"/>
      <c r="ADQ101" s="77"/>
      <c r="ADR101" s="77"/>
      <c r="ADS101" s="77"/>
      <c r="ADT101" s="77"/>
      <c r="ADU101" s="77"/>
      <c r="ADV101" s="77"/>
      <c r="ADW101" s="77"/>
      <c r="ADX101" s="77"/>
      <c r="ADY101" s="77"/>
      <c r="ADZ101" s="77"/>
      <c r="AEA101" s="77"/>
      <c r="AEB101" s="77"/>
      <c r="AEC101" s="77"/>
      <c r="AED101" s="77"/>
      <c r="AEE101" s="77"/>
      <c r="AEF101" s="77"/>
      <c r="AEG101" s="77"/>
      <c r="AEH101" s="77"/>
      <c r="AEI101" s="77"/>
      <c r="AEJ101" s="77"/>
      <c r="AEK101" s="77"/>
      <c r="AEL101" s="77"/>
      <c r="AEM101" s="77"/>
      <c r="AEN101" s="77"/>
      <c r="AEO101" s="77"/>
      <c r="AEP101" s="77"/>
      <c r="AEQ101" s="77"/>
      <c r="AER101" s="77"/>
      <c r="AES101" s="77"/>
      <c r="AET101" s="77"/>
      <c r="AEU101" s="77"/>
      <c r="AEV101" s="77"/>
      <c r="AEW101" s="77"/>
      <c r="AEX101" s="77"/>
      <c r="AEY101" s="77"/>
      <c r="AEZ101" s="77"/>
      <c r="AFA101" s="77"/>
      <c r="AFB101" s="77"/>
      <c r="AFC101" s="77"/>
      <c r="AFD101" s="77"/>
      <c r="AFE101" s="77"/>
      <c r="AFF101" s="77"/>
      <c r="AFG101" s="77"/>
      <c r="AFH101" s="77"/>
      <c r="AFI101" s="77"/>
      <c r="AFJ101" s="77"/>
      <c r="AFK101" s="77"/>
      <c r="AFL101" s="77"/>
      <c r="AFM101" s="77"/>
      <c r="AFN101" s="77"/>
      <c r="AFO101" s="77"/>
      <c r="AFP101" s="77"/>
      <c r="AFQ101" s="77"/>
      <c r="AFR101" s="77"/>
      <c r="AFS101" s="77"/>
      <c r="AFT101" s="77"/>
      <c r="AFU101" s="77"/>
      <c r="AFV101" s="77"/>
      <c r="AFW101" s="77"/>
      <c r="AFX101" s="77"/>
      <c r="AFY101" s="77"/>
      <c r="AFZ101" s="77"/>
      <c r="AGA101" s="77"/>
      <c r="AGB101" s="77"/>
      <c r="AGC101" s="77"/>
      <c r="AGD101" s="77"/>
      <c r="AGE101" s="77"/>
      <c r="AGF101" s="77"/>
      <c r="AGG101" s="77"/>
      <c r="AGH101" s="77"/>
      <c r="AGI101" s="77"/>
      <c r="AGJ101" s="77"/>
      <c r="AGK101" s="77"/>
      <c r="AGL101" s="77"/>
      <c r="AGM101" s="77"/>
      <c r="AGN101" s="77"/>
      <c r="AGO101" s="77"/>
      <c r="AGP101" s="77"/>
      <c r="AGQ101" s="77"/>
      <c r="AGR101" s="77"/>
      <c r="AGS101" s="77"/>
      <c r="AGT101" s="77"/>
      <c r="AGU101" s="77"/>
      <c r="AGV101" s="77"/>
      <c r="AGW101" s="77"/>
      <c r="AGX101" s="77"/>
      <c r="AGY101" s="77"/>
      <c r="AGZ101" s="77"/>
      <c r="AHA101" s="77"/>
      <c r="AHB101" s="77"/>
      <c r="AHC101" s="77"/>
      <c r="AHD101" s="77"/>
      <c r="AHE101" s="77"/>
      <c r="AHF101" s="77"/>
      <c r="AHG101" s="77"/>
      <c r="AHH101" s="77"/>
      <c r="AHI101" s="77"/>
      <c r="AHJ101" s="77"/>
      <c r="AHK101" s="77"/>
      <c r="AHL101" s="77"/>
      <c r="AHM101" s="77"/>
      <c r="AHN101" s="77"/>
      <c r="AHO101" s="77"/>
      <c r="AHP101" s="77"/>
      <c r="AHQ101" s="77"/>
      <c r="AHR101" s="77"/>
      <c r="AHS101" s="77"/>
      <c r="AHT101" s="77"/>
      <c r="AHU101" s="77"/>
      <c r="AHV101" s="77"/>
      <c r="AHW101" s="77"/>
      <c r="AHX101" s="77"/>
      <c r="AHY101" s="77"/>
      <c r="AHZ101" s="77"/>
      <c r="AIA101" s="77"/>
      <c r="AIB101" s="77"/>
      <c r="AIC101" s="77"/>
      <c r="AID101" s="77"/>
      <c r="AIE101" s="77"/>
      <c r="AIF101" s="77"/>
      <c r="AIG101" s="77"/>
      <c r="AIH101" s="77"/>
      <c r="AII101" s="77"/>
      <c r="AIJ101" s="77"/>
      <c r="AIK101" s="77"/>
      <c r="AIL101" s="77"/>
      <c r="AIM101" s="77"/>
      <c r="AIN101" s="77"/>
      <c r="AIO101" s="77"/>
      <c r="AIP101" s="77"/>
      <c r="AIQ101" s="77"/>
      <c r="AIR101" s="77"/>
      <c r="AIS101" s="77"/>
      <c r="AIT101" s="77"/>
      <c r="AIU101" s="77"/>
      <c r="AIV101" s="77"/>
      <c r="AIW101" s="77"/>
      <c r="AIX101" s="77"/>
      <c r="AIY101" s="77"/>
      <c r="AIZ101" s="77"/>
      <c r="AJA101" s="77"/>
      <c r="AJB101" s="77"/>
      <c r="AJC101" s="77"/>
      <c r="AJD101" s="77"/>
      <c r="AJE101" s="77"/>
      <c r="AJF101" s="77"/>
      <c r="AJG101" s="77"/>
      <c r="AJH101" s="77"/>
      <c r="AJI101" s="77"/>
      <c r="AJJ101" s="77"/>
      <c r="AJK101" s="77"/>
      <c r="AJL101" s="77"/>
      <c r="AJM101" s="77"/>
      <c r="AJN101" s="77"/>
      <c r="AJO101" s="77"/>
      <c r="AJP101" s="77"/>
      <c r="AJQ101" s="77"/>
      <c r="AJR101" s="77"/>
      <c r="AJS101" s="77"/>
      <c r="AJT101" s="77"/>
      <c r="AJU101" s="77"/>
      <c r="AJV101" s="77"/>
      <c r="AJW101" s="77"/>
      <c r="AJX101" s="77"/>
      <c r="AJY101" s="77"/>
      <c r="AJZ101" s="77"/>
      <c r="AKA101" s="77"/>
      <c r="AKB101" s="77"/>
      <c r="AKC101" s="77"/>
      <c r="AKD101" s="77"/>
      <c r="AKE101" s="77"/>
      <c r="AKF101" s="77"/>
      <c r="AKG101" s="77"/>
      <c r="AKH101" s="77"/>
      <c r="AKI101" s="77"/>
      <c r="AKJ101" s="77"/>
      <c r="AKK101" s="77"/>
      <c r="AKL101" s="77"/>
      <c r="AKM101" s="77"/>
      <c r="AKN101" s="77"/>
      <c r="AKO101" s="77"/>
      <c r="AKP101" s="77"/>
      <c r="AKQ101" s="77"/>
      <c r="AKR101" s="77"/>
      <c r="AKS101" s="77"/>
      <c r="AKT101" s="77"/>
      <c r="AKU101" s="77"/>
      <c r="AKV101" s="77"/>
      <c r="AKW101" s="77"/>
      <c r="AKX101" s="77"/>
      <c r="AKY101" s="77"/>
      <c r="AKZ101" s="77"/>
      <c r="ALA101" s="77"/>
      <c r="ALB101" s="77"/>
      <c r="ALC101" s="77"/>
      <c r="ALD101" s="77"/>
      <c r="ALE101" s="77"/>
      <c r="ALF101" s="77"/>
      <c r="ALG101" s="77"/>
      <c r="ALH101" s="77"/>
      <c r="ALI101" s="77"/>
      <c r="ALJ101" s="77"/>
      <c r="ALK101" s="77"/>
      <c r="ALL101" s="77"/>
      <c r="ALM101" s="77"/>
      <c r="ALN101" s="77"/>
      <c r="ALO101" s="77"/>
      <c r="ALP101" s="77"/>
      <c r="ALQ101" s="77"/>
      <c r="ALR101" s="77"/>
      <c r="ALS101" s="77"/>
      <c r="ALT101" s="77"/>
      <c r="ALU101" s="77"/>
      <c r="ALV101" s="77"/>
      <c r="ALW101" s="77"/>
      <c r="ALX101" s="77"/>
      <c r="ALY101" s="77"/>
      <c r="ALZ101" s="77"/>
      <c r="AMA101" s="77"/>
      <c r="AMB101" s="77"/>
      <c r="AMC101" s="77"/>
      <c r="AMD101" s="77"/>
      <c r="AME101" s="77"/>
      <c r="AMF101" s="77"/>
      <c r="AMG101" s="77"/>
      <c r="AMH101" s="77"/>
    </row>
    <row r="102" spans="1:1022" s="18" customFormat="1" ht="46.8" x14ac:dyDescent="0.3">
      <c r="A102" s="19">
        <v>12</v>
      </c>
      <c r="B102" s="21" t="s">
        <v>58</v>
      </c>
      <c r="C102" s="19" t="s">
        <v>73</v>
      </c>
      <c r="D102" s="19" t="s">
        <v>69</v>
      </c>
      <c r="E102" s="21" t="s">
        <v>312</v>
      </c>
      <c r="F102" s="25">
        <v>45292</v>
      </c>
      <c r="G102" s="20">
        <v>230</v>
      </c>
      <c r="H102" s="19" t="s">
        <v>6</v>
      </c>
      <c r="I102" s="19" t="s">
        <v>313</v>
      </c>
    </row>
    <row r="103" spans="1:1022" s="76" customFormat="1" ht="49.8" customHeight="1" x14ac:dyDescent="0.3">
      <c r="A103" s="19">
        <v>13</v>
      </c>
      <c r="B103" s="21" t="s">
        <v>314</v>
      </c>
      <c r="C103" s="19" t="s">
        <v>110</v>
      </c>
      <c r="D103" s="19" t="s">
        <v>70</v>
      </c>
      <c r="E103" s="21" t="s">
        <v>315</v>
      </c>
      <c r="F103" s="25">
        <v>45302</v>
      </c>
      <c r="G103" s="20">
        <v>325.5</v>
      </c>
      <c r="H103" s="19" t="s">
        <v>6</v>
      </c>
      <c r="I103" s="19" t="s">
        <v>316</v>
      </c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</row>
    <row r="104" spans="1:1022" s="76" customFormat="1" ht="47.4" customHeight="1" x14ac:dyDescent="0.3">
      <c r="A104" s="19">
        <v>14</v>
      </c>
      <c r="B104" s="21" t="s">
        <v>314</v>
      </c>
      <c r="C104" s="19" t="s">
        <v>74</v>
      </c>
      <c r="D104" s="19" t="s">
        <v>69</v>
      </c>
      <c r="E104" s="21" t="s">
        <v>317</v>
      </c>
      <c r="F104" s="25">
        <v>45302</v>
      </c>
      <c r="G104" s="20">
        <v>7990.8</v>
      </c>
      <c r="H104" s="19" t="s">
        <v>6</v>
      </c>
      <c r="I104" s="19" t="s">
        <v>251</v>
      </c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</row>
    <row r="105" spans="1:1022" s="76" customFormat="1" ht="66.599999999999994" customHeight="1" x14ac:dyDescent="0.3">
      <c r="A105" s="19">
        <v>15</v>
      </c>
      <c r="B105" s="21" t="s">
        <v>314</v>
      </c>
      <c r="C105" s="19" t="s">
        <v>323</v>
      </c>
      <c r="D105" s="19" t="s">
        <v>69</v>
      </c>
      <c r="E105" s="21" t="s">
        <v>318</v>
      </c>
      <c r="F105" s="25">
        <v>45306</v>
      </c>
      <c r="G105" s="20">
        <v>317</v>
      </c>
      <c r="H105" s="19" t="s">
        <v>6</v>
      </c>
      <c r="I105" s="19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</row>
    <row r="106" spans="1:1022" s="76" customFormat="1" ht="262.2" customHeight="1" x14ac:dyDescent="0.3">
      <c r="A106" s="19">
        <v>16</v>
      </c>
      <c r="B106" s="21" t="s">
        <v>314</v>
      </c>
      <c r="C106" s="19" t="s">
        <v>324</v>
      </c>
      <c r="D106" s="19" t="s">
        <v>69</v>
      </c>
      <c r="E106" s="21" t="s">
        <v>319</v>
      </c>
      <c r="F106" s="25">
        <v>45307</v>
      </c>
      <c r="G106" s="20">
        <v>778.5</v>
      </c>
      <c r="H106" s="19" t="s">
        <v>6</v>
      </c>
      <c r="I106" s="19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</row>
    <row r="107" spans="1:1022" s="76" customFormat="1" ht="63" customHeight="1" x14ac:dyDescent="0.3">
      <c r="A107" s="19">
        <v>17</v>
      </c>
      <c r="B107" s="21" t="s">
        <v>314</v>
      </c>
      <c r="C107" s="19" t="s">
        <v>134</v>
      </c>
      <c r="D107" s="19" t="s">
        <v>69</v>
      </c>
      <c r="E107" s="21" t="s">
        <v>320</v>
      </c>
      <c r="F107" s="25">
        <v>45307</v>
      </c>
      <c r="G107" s="20">
        <v>584</v>
      </c>
      <c r="H107" s="19" t="s">
        <v>6</v>
      </c>
      <c r="I107" s="19" t="s">
        <v>316</v>
      </c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</row>
    <row r="108" spans="1:1022" ht="16.2" x14ac:dyDescent="0.3">
      <c r="A108" s="61"/>
      <c r="B108" s="62" t="s">
        <v>43</v>
      </c>
      <c r="C108" s="63" t="s">
        <v>72</v>
      </c>
      <c r="D108" s="63"/>
      <c r="E108" s="64"/>
      <c r="F108" s="61"/>
      <c r="G108" s="30"/>
      <c r="H108" s="61"/>
      <c r="I108" s="61"/>
    </row>
    <row r="109" spans="1:1022" x14ac:dyDescent="0.3">
      <c r="A109" s="55"/>
      <c r="B109" s="56" t="s">
        <v>63</v>
      </c>
      <c r="C109" s="57"/>
      <c r="D109" s="57"/>
      <c r="E109" s="58"/>
      <c r="F109" s="55"/>
      <c r="G109" s="23"/>
      <c r="H109" s="55"/>
      <c r="I109" s="55"/>
    </row>
    <row r="110" spans="1:1022" ht="16.2" x14ac:dyDescent="0.3">
      <c r="A110" s="61"/>
      <c r="B110" s="62" t="s">
        <v>23</v>
      </c>
      <c r="C110" s="63"/>
      <c r="D110" s="63"/>
      <c r="E110" s="64"/>
      <c r="F110" s="61"/>
      <c r="G110" s="30"/>
      <c r="H110" s="61"/>
      <c r="I110" s="61"/>
    </row>
    <row r="111" spans="1:1022" s="65" customFormat="1" ht="111.6" customHeight="1" x14ac:dyDescent="0.3">
      <c r="A111" s="19">
        <v>1</v>
      </c>
      <c r="B111" s="21" t="s">
        <v>152</v>
      </c>
      <c r="C111" s="19" t="s">
        <v>119</v>
      </c>
      <c r="D111" s="19" t="s">
        <v>69</v>
      </c>
      <c r="E111" s="21" t="s">
        <v>115</v>
      </c>
      <c r="F111" s="24" t="s">
        <v>107</v>
      </c>
      <c r="G111" s="20">
        <v>200</v>
      </c>
      <c r="H111" s="19" t="s">
        <v>6</v>
      </c>
      <c r="I111" s="19"/>
    </row>
    <row r="112" spans="1:1022" s="65" customFormat="1" ht="61.2" customHeight="1" x14ac:dyDescent="0.3">
      <c r="A112" s="19">
        <v>2</v>
      </c>
      <c r="B112" s="21" t="s">
        <v>118</v>
      </c>
      <c r="C112" s="19" t="s">
        <v>114</v>
      </c>
      <c r="D112" s="19" t="s">
        <v>70</v>
      </c>
      <c r="E112" s="21" t="s">
        <v>98</v>
      </c>
      <c r="F112" s="24" t="s">
        <v>232</v>
      </c>
      <c r="G112" s="20">
        <v>365</v>
      </c>
      <c r="H112" s="19" t="s">
        <v>6</v>
      </c>
      <c r="I112" s="67"/>
    </row>
    <row r="113" spans="1:9" s="65" customFormat="1" ht="78.599999999999994" customHeight="1" x14ac:dyDescent="0.3">
      <c r="A113" s="19">
        <v>3</v>
      </c>
      <c r="B113" s="21" t="s">
        <v>118</v>
      </c>
      <c r="C113" s="19" t="s">
        <v>111</v>
      </c>
      <c r="D113" s="19" t="s">
        <v>69</v>
      </c>
      <c r="E113" s="21" t="s">
        <v>233</v>
      </c>
      <c r="F113" s="24" t="s">
        <v>107</v>
      </c>
      <c r="G113" s="20">
        <v>200</v>
      </c>
      <c r="H113" s="19" t="s">
        <v>6</v>
      </c>
      <c r="I113" s="19" t="s">
        <v>234</v>
      </c>
    </row>
    <row r="114" spans="1:9" s="65" customFormat="1" ht="65.400000000000006" customHeight="1" x14ac:dyDescent="0.3">
      <c r="A114" s="19">
        <v>4</v>
      </c>
      <c r="B114" s="21" t="s">
        <v>118</v>
      </c>
      <c r="C114" s="19" t="s">
        <v>114</v>
      </c>
      <c r="D114" s="19" t="s">
        <v>70</v>
      </c>
      <c r="E114" s="21" t="s">
        <v>117</v>
      </c>
      <c r="F114" s="24" t="s">
        <v>107</v>
      </c>
      <c r="G114" s="20">
        <v>340.87099999999998</v>
      </c>
      <c r="H114" s="19" t="s">
        <v>6</v>
      </c>
      <c r="I114" s="28"/>
    </row>
    <row r="115" spans="1:9" s="65" customFormat="1" ht="60.6" customHeight="1" x14ac:dyDescent="0.3">
      <c r="A115" s="19">
        <v>5</v>
      </c>
      <c r="B115" s="21" t="s">
        <v>118</v>
      </c>
      <c r="C115" s="19" t="s">
        <v>114</v>
      </c>
      <c r="D115" s="19" t="s">
        <v>70</v>
      </c>
      <c r="E115" s="21" t="s">
        <v>97</v>
      </c>
      <c r="F115" s="24" t="s">
        <v>232</v>
      </c>
      <c r="G115" s="20">
        <v>1347.84</v>
      </c>
      <c r="H115" s="19" t="s">
        <v>6</v>
      </c>
      <c r="I115" s="28"/>
    </row>
    <row r="116" spans="1:9" s="65" customFormat="1" ht="46.8" x14ac:dyDescent="0.3">
      <c r="A116" s="19">
        <v>6</v>
      </c>
      <c r="B116" s="21" t="s">
        <v>153</v>
      </c>
      <c r="C116" s="19" t="s">
        <v>114</v>
      </c>
      <c r="D116" s="19" t="s">
        <v>70</v>
      </c>
      <c r="E116" s="21" t="s">
        <v>97</v>
      </c>
      <c r="F116" s="24" t="s">
        <v>107</v>
      </c>
      <c r="G116" s="20">
        <v>242.35</v>
      </c>
      <c r="H116" s="19" t="s">
        <v>6</v>
      </c>
      <c r="I116" s="19"/>
    </row>
    <row r="117" spans="1:9" s="65" customFormat="1" ht="44.4" customHeight="1" x14ac:dyDescent="0.3">
      <c r="A117" s="19">
        <v>7</v>
      </c>
      <c r="B117" s="76" t="s">
        <v>401</v>
      </c>
      <c r="C117" s="19" t="s">
        <v>403</v>
      </c>
      <c r="D117" s="19" t="s">
        <v>70</v>
      </c>
      <c r="E117" s="76" t="s">
        <v>402</v>
      </c>
      <c r="F117" s="24" t="s">
        <v>130</v>
      </c>
      <c r="G117" s="20">
        <v>400</v>
      </c>
      <c r="H117" s="19" t="s">
        <v>6</v>
      </c>
      <c r="I117" s="19"/>
    </row>
    <row r="118" spans="1:9" s="65" customFormat="1" ht="64.8" customHeight="1" x14ac:dyDescent="0.3">
      <c r="A118" s="19">
        <v>8</v>
      </c>
      <c r="B118" s="76" t="s">
        <v>399</v>
      </c>
      <c r="C118" s="19" t="s">
        <v>114</v>
      </c>
      <c r="D118" s="19" t="s">
        <v>70</v>
      </c>
      <c r="E118" s="76" t="s">
        <v>400</v>
      </c>
      <c r="F118" s="24" t="s">
        <v>107</v>
      </c>
      <c r="G118" s="20">
        <v>300</v>
      </c>
      <c r="H118" s="19" t="s">
        <v>6</v>
      </c>
      <c r="I118" s="19"/>
    </row>
    <row r="119" spans="1:9" s="65" customFormat="1" ht="16.2" x14ac:dyDescent="0.3">
      <c r="A119" s="61"/>
      <c r="B119" s="62" t="s">
        <v>34</v>
      </c>
      <c r="C119" s="63" t="s">
        <v>72</v>
      </c>
      <c r="D119" s="63"/>
      <c r="E119" s="64"/>
      <c r="F119" s="61"/>
      <c r="G119" s="22"/>
      <c r="H119" s="61"/>
      <c r="I119" s="61"/>
    </row>
    <row r="120" spans="1:9" ht="16.2" x14ac:dyDescent="0.3">
      <c r="A120" s="61"/>
      <c r="B120" s="62" t="s">
        <v>36</v>
      </c>
      <c r="C120" s="63" t="s">
        <v>72</v>
      </c>
      <c r="D120" s="63"/>
      <c r="E120" s="64"/>
      <c r="F120" s="61"/>
      <c r="G120" s="30"/>
      <c r="H120" s="61"/>
      <c r="I120" s="61"/>
    </row>
    <row r="121" spans="1:9" ht="16.2" x14ac:dyDescent="0.3">
      <c r="A121" s="61"/>
      <c r="B121" s="62" t="s">
        <v>47</v>
      </c>
      <c r="C121" s="63" t="s">
        <v>72</v>
      </c>
      <c r="D121" s="63"/>
      <c r="E121" s="64"/>
      <c r="F121" s="61"/>
      <c r="G121" s="22"/>
      <c r="H121" s="61"/>
      <c r="I121" s="61"/>
    </row>
    <row r="122" spans="1:9" ht="16.2" x14ac:dyDescent="0.3">
      <c r="A122" s="61"/>
      <c r="B122" s="62" t="s">
        <v>41</v>
      </c>
      <c r="C122" s="63" t="s">
        <v>72</v>
      </c>
      <c r="D122" s="63"/>
      <c r="E122" s="64"/>
      <c r="F122" s="61"/>
      <c r="G122" s="30"/>
      <c r="H122" s="61"/>
      <c r="I122" s="61"/>
    </row>
    <row r="123" spans="1:9" x14ac:dyDescent="0.3">
      <c r="A123" s="55"/>
      <c r="B123" s="56" t="s">
        <v>64</v>
      </c>
      <c r="C123" s="57"/>
      <c r="D123" s="57"/>
      <c r="E123" s="58"/>
      <c r="F123" s="55"/>
      <c r="G123" s="23"/>
      <c r="H123" s="55"/>
      <c r="I123" s="55"/>
    </row>
    <row r="124" spans="1:9" ht="16.2" x14ac:dyDescent="0.3">
      <c r="A124" s="61"/>
      <c r="B124" s="62" t="s">
        <v>27</v>
      </c>
      <c r="C124" s="63"/>
      <c r="D124" s="63"/>
      <c r="E124" s="64"/>
      <c r="F124" s="61"/>
      <c r="G124" s="30"/>
      <c r="H124" s="61"/>
      <c r="I124" s="61"/>
    </row>
    <row r="125" spans="1:9" s="68" customFormat="1" ht="64.2" customHeight="1" x14ac:dyDescent="0.3">
      <c r="A125" s="19">
        <v>1</v>
      </c>
      <c r="B125" s="21" t="s">
        <v>154</v>
      </c>
      <c r="C125" s="19" t="s">
        <v>111</v>
      </c>
      <c r="D125" s="19" t="s">
        <v>69</v>
      </c>
      <c r="E125" s="21" t="s">
        <v>148</v>
      </c>
      <c r="F125" s="24" t="s">
        <v>107</v>
      </c>
      <c r="G125" s="20">
        <v>1758.2</v>
      </c>
      <c r="H125" s="19" t="s">
        <v>85</v>
      </c>
      <c r="I125" s="19" t="s">
        <v>370</v>
      </c>
    </row>
    <row r="126" spans="1:9" s="68" customFormat="1" ht="66.599999999999994" customHeight="1" x14ac:dyDescent="0.3">
      <c r="A126" s="19">
        <v>2</v>
      </c>
      <c r="B126" s="21" t="s">
        <v>154</v>
      </c>
      <c r="C126" s="19" t="s">
        <v>80</v>
      </c>
      <c r="D126" s="19" t="s">
        <v>69</v>
      </c>
      <c r="E126" s="21" t="s">
        <v>155</v>
      </c>
      <c r="F126" s="24" t="s">
        <v>107</v>
      </c>
      <c r="G126" s="20">
        <v>210</v>
      </c>
      <c r="H126" s="19" t="s">
        <v>85</v>
      </c>
      <c r="I126" s="70"/>
    </row>
    <row r="127" spans="1:9" s="68" customFormat="1" ht="66" customHeight="1" x14ac:dyDescent="0.3">
      <c r="A127" s="19">
        <v>3</v>
      </c>
      <c r="B127" s="21" t="s">
        <v>142</v>
      </c>
      <c r="C127" s="19" t="s">
        <v>74</v>
      </c>
      <c r="D127" s="19" t="s">
        <v>69</v>
      </c>
      <c r="E127" s="21" t="s">
        <v>76</v>
      </c>
      <c r="F127" s="25">
        <v>45293</v>
      </c>
      <c r="G127" s="20">
        <v>263.89999999999998</v>
      </c>
      <c r="H127" s="19" t="s">
        <v>85</v>
      </c>
      <c r="I127" s="19" t="s">
        <v>370</v>
      </c>
    </row>
    <row r="128" spans="1:9" s="79" customFormat="1" ht="46.8" x14ac:dyDescent="0.3">
      <c r="A128" s="19">
        <v>4</v>
      </c>
      <c r="B128" s="21" t="s">
        <v>210</v>
      </c>
      <c r="C128" s="19" t="s">
        <v>226</v>
      </c>
      <c r="D128" s="19" t="s">
        <v>70</v>
      </c>
      <c r="E128" s="21" t="s">
        <v>211</v>
      </c>
      <c r="F128" s="25" t="s">
        <v>212</v>
      </c>
      <c r="G128" s="20">
        <v>2500</v>
      </c>
      <c r="H128" s="19" t="s">
        <v>85</v>
      </c>
      <c r="I128" s="19" t="s">
        <v>213</v>
      </c>
    </row>
    <row r="129" spans="1:9" s="79" customFormat="1" ht="46.8" x14ac:dyDescent="0.3">
      <c r="A129" s="19">
        <v>5</v>
      </c>
      <c r="B129" s="21" t="s">
        <v>210</v>
      </c>
      <c r="C129" s="19" t="s">
        <v>226</v>
      </c>
      <c r="D129" s="19" t="s">
        <v>70</v>
      </c>
      <c r="E129" s="21" t="s">
        <v>211</v>
      </c>
      <c r="F129" s="25" t="s">
        <v>212</v>
      </c>
      <c r="G129" s="20">
        <v>500</v>
      </c>
      <c r="H129" s="19" t="s">
        <v>85</v>
      </c>
      <c r="I129" s="19" t="s">
        <v>214</v>
      </c>
    </row>
    <row r="130" spans="1:9" s="79" customFormat="1" ht="46.8" x14ac:dyDescent="0.3">
      <c r="A130" s="19">
        <v>6</v>
      </c>
      <c r="B130" s="21" t="s">
        <v>210</v>
      </c>
      <c r="C130" s="19" t="s">
        <v>73</v>
      </c>
      <c r="D130" s="19" t="s">
        <v>70</v>
      </c>
      <c r="E130" s="21" t="s">
        <v>215</v>
      </c>
      <c r="F130" s="25" t="s">
        <v>216</v>
      </c>
      <c r="G130" s="20">
        <v>265</v>
      </c>
      <c r="H130" s="19" t="s">
        <v>85</v>
      </c>
      <c r="I130" s="19" t="s">
        <v>209</v>
      </c>
    </row>
    <row r="131" spans="1:9" s="79" customFormat="1" ht="62.4" x14ac:dyDescent="0.3">
      <c r="A131" s="19">
        <v>7</v>
      </c>
      <c r="B131" s="21" t="s">
        <v>365</v>
      </c>
      <c r="C131" s="19" t="s">
        <v>111</v>
      </c>
      <c r="D131" s="19" t="s">
        <v>69</v>
      </c>
      <c r="E131" s="21" t="s">
        <v>366</v>
      </c>
      <c r="F131" s="25">
        <v>45302</v>
      </c>
      <c r="G131" s="20">
        <v>1575.6</v>
      </c>
      <c r="H131" s="19" t="s">
        <v>85</v>
      </c>
      <c r="I131" s="19" t="s">
        <v>367</v>
      </c>
    </row>
    <row r="132" spans="1:9" s="79" customFormat="1" ht="46.8" x14ac:dyDescent="0.3">
      <c r="A132" s="19">
        <v>8</v>
      </c>
      <c r="B132" s="21" t="s">
        <v>368</v>
      </c>
      <c r="C132" s="19" t="s">
        <v>111</v>
      </c>
      <c r="D132" s="19" t="s">
        <v>70</v>
      </c>
      <c r="E132" s="21" t="s">
        <v>369</v>
      </c>
      <c r="F132" s="25">
        <v>45301</v>
      </c>
      <c r="G132" s="20">
        <v>741.6</v>
      </c>
      <c r="H132" s="19" t="s">
        <v>85</v>
      </c>
      <c r="I132" s="19" t="s">
        <v>370</v>
      </c>
    </row>
    <row r="133" spans="1:9" s="79" customFormat="1" ht="64.8" customHeight="1" x14ac:dyDescent="0.3">
      <c r="A133" s="19">
        <v>9</v>
      </c>
      <c r="B133" s="21" t="s">
        <v>371</v>
      </c>
      <c r="C133" s="19" t="s">
        <v>111</v>
      </c>
      <c r="D133" s="19" t="s">
        <v>70</v>
      </c>
      <c r="E133" s="21" t="s">
        <v>372</v>
      </c>
      <c r="F133" s="25">
        <v>45303</v>
      </c>
      <c r="G133" s="20">
        <v>22955.452000000001</v>
      </c>
      <c r="H133" s="19" t="s">
        <v>85</v>
      </c>
      <c r="I133" s="19" t="s">
        <v>370</v>
      </c>
    </row>
    <row r="134" spans="1:9" s="79" customFormat="1" ht="108.6" customHeight="1" x14ac:dyDescent="0.3">
      <c r="A134" s="19">
        <v>10</v>
      </c>
      <c r="B134" s="21" t="s">
        <v>371</v>
      </c>
      <c r="C134" s="19" t="s">
        <v>111</v>
      </c>
      <c r="D134" s="19" t="s">
        <v>70</v>
      </c>
      <c r="E134" s="21" t="s">
        <v>373</v>
      </c>
      <c r="F134" s="25">
        <v>45307</v>
      </c>
      <c r="G134" s="20">
        <v>860.99800000000005</v>
      </c>
      <c r="H134" s="19" t="s">
        <v>85</v>
      </c>
      <c r="I134" s="19" t="s">
        <v>374</v>
      </c>
    </row>
    <row r="135" spans="1:9" s="79" customFormat="1" ht="46.8" x14ac:dyDescent="0.3">
      <c r="A135" s="19">
        <v>11</v>
      </c>
      <c r="B135" s="21" t="s">
        <v>371</v>
      </c>
      <c r="C135" s="19" t="s">
        <v>73</v>
      </c>
      <c r="D135" s="19" t="s">
        <v>70</v>
      </c>
      <c r="E135" s="21" t="s">
        <v>375</v>
      </c>
      <c r="F135" s="25">
        <v>45307</v>
      </c>
      <c r="G135" s="20">
        <v>6778.6362300000001</v>
      </c>
      <c r="H135" s="19" t="s">
        <v>85</v>
      </c>
      <c r="I135" s="19"/>
    </row>
    <row r="136" spans="1:9" s="79" customFormat="1" ht="153.6" customHeight="1" x14ac:dyDescent="0.3">
      <c r="A136" s="19">
        <v>12</v>
      </c>
      <c r="B136" s="21" t="s">
        <v>371</v>
      </c>
      <c r="C136" s="19" t="s">
        <v>238</v>
      </c>
      <c r="D136" s="19" t="s">
        <v>70</v>
      </c>
      <c r="E136" s="21" t="s">
        <v>379</v>
      </c>
      <c r="F136" s="25">
        <v>45308</v>
      </c>
      <c r="G136" s="20">
        <v>201.5</v>
      </c>
      <c r="H136" s="19" t="s">
        <v>85</v>
      </c>
      <c r="I136" s="19"/>
    </row>
    <row r="137" spans="1:9" s="79" customFormat="1" ht="63" customHeight="1" x14ac:dyDescent="0.3">
      <c r="A137" s="19">
        <v>13</v>
      </c>
      <c r="B137" s="21" t="s">
        <v>371</v>
      </c>
      <c r="C137" s="19" t="s">
        <v>134</v>
      </c>
      <c r="D137" s="19" t="s">
        <v>70</v>
      </c>
      <c r="E137" s="21" t="s">
        <v>376</v>
      </c>
      <c r="F137" s="25">
        <v>45310</v>
      </c>
      <c r="G137" s="20">
        <v>234.70008000000001</v>
      </c>
      <c r="H137" s="19" t="s">
        <v>85</v>
      </c>
      <c r="I137" s="19" t="s">
        <v>377</v>
      </c>
    </row>
    <row r="138" spans="1:9" s="79" customFormat="1" ht="109.2" x14ac:dyDescent="0.3">
      <c r="A138" s="19">
        <v>14</v>
      </c>
      <c r="B138" s="21" t="s">
        <v>371</v>
      </c>
      <c r="C138" s="19" t="s">
        <v>73</v>
      </c>
      <c r="D138" s="19" t="s">
        <v>70</v>
      </c>
      <c r="E138" s="21" t="s">
        <v>378</v>
      </c>
      <c r="F138" s="25">
        <v>45310</v>
      </c>
      <c r="G138" s="20">
        <v>1500.16983</v>
      </c>
      <c r="H138" s="19" t="s">
        <v>85</v>
      </c>
      <c r="I138" s="19" t="s">
        <v>209</v>
      </c>
    </row>
    <row r="139" spans="1:9" s="79" customFormat="1" ht="91.2" customHeight="1" x14ac:dyDescent="0.3">
      <c r="A139" s="19">
        <v>15</v>
      </c>
      <c r="B139" s="21" t="s">
        <v>371</v>
      </c>
      <c r="C139" s="19" t="s">
        <v>73</v>
      </c>
      <c r="D139" s="19" t="s">
        <v>70</v>
      </c>
      <c r="E139" s="21" t="s">
        <v>378</v>
      </c>
      <c r="F139" s="25">
        <v>45310</v>
      </c>
      <c r="G139" s="20">
        <v>441.78618</v>
      </c>
      <c r="H139" s="19" t="s">
        <v>85</v>
      </c>
      <c r="I139" s="19" t="s">
        <v>209</v>
      </c>
    </row>
    <row r="140" spans="1:9" s="79" customFormat="1" ht="96" customHeight="1" x14ac:dyDescent="0.3">
      <c r="A140" s="19">
        <v>16</v>
      </c>
      <c r="B140" s="21" t="s">
        <v>371</v>
      </c>
      <c r="C140" s="19" t="s">
        <v>73</v>
      </c>
      <c r="D140" s="19" t="s">
        <v>70</v>
      </c>
      <c r="E140" s="21" t="s">
        <v>378</v>
      </c>
      <c r="F140" s="25">
        <v>45310</v>
      </c>
      <c r="G140" s="20">
        <v>466.25945000000002</v>
      </c>
      <c r="H140" s="19" t="s">
        <v>85</v>
      </c>
      <c r="I140" s="19" t="s">
        <v>209</v>
      </c>
    </row>
    <row r="141" spans="1:9" s="79" customFormat="1" ht="94.2" customHeight="1" x14ac:dyDescent="0.3">
      <c r="A141" s="19">
        <v>17</v>
      </c>
      <c r="B141" s="21" t="s">
        <v>217</v>
      </c>
      <c r="C141" s="19" t="s">
        <v>225</v>
      </c>
      <c r="D141" s="19" t="s">
        <v>70</v>
      </c>
      <c r="E141" s="21" t="s">
        <v>218</v>
      </c>
      <c r="F141" s="25">
        <v>45295</v>
      </c>
      <c r="G141" s="20">
        <v>800</v>
      </c>
      <c r="H141" s="19" t="s">
        <v>85</v>
      </c>
      <c r="I141" s="19"/>
    </row>
    <row r="142" spans="1:9" s="79" customFormat="1" ht="169.2" customHeight="1" x14ac:dyDescent="0.3">
      <c r="A142" s="19">
        <v>18</v>
      </c>
      <c r="B142" s="21" t="s">
        <v>217</v>
      </c>
      <c r="C142" s="19" t="s">
        <v>225</v>
      </c>
      <c r="D142" s="19" t="s">
        <v>70</v>
      </c>
      <c r="E142" s="21" t="s">
        <v>219</v>
      </c>
      <c r="F142" s="25">
        <v>45296</v>
      </c>
      <c r="G142" s="20">
        <v>2200</v>
      </c>
      <c r="H142" s="19" t="s">
        <v>85</v>
      </c>
      <c r="I142" s="19"/>
    </row>
    <row r="143" spans="1:9" s="79" customFormat="1" ht="31.2" x14ac:dyDescent="0.3">
      <c r="A143" s="19">
        <v>19</v>
      </c>
      <c r="B143" s="21" t="s">
        <v>220</v>
      </c>
      <c r="C143" s="19" t="s">
        <v>73</v>
      </c>
      <c r="D143" s="19" t="s">
        <v>70</v>
      </c>
      <c r="E143" s="21" t="s">
        <v>221</v>
      </c>
      <c r="F143" s="24" t="s">
        <v>107</v>
      </c>
      <c r="G143" s="20">
        <v>1600.6110000000001</v>
      </c>
      <c r="H143" s="19" t="s">
        <v>85</v>
      </c>
      <c r="I143" s="19"/>
    </row>
    <row r="144" spans="1:9" s="79" customFormat="1" ht="31.2" x14ac:dyDescent="0.3">
      <c r="A144" s="19">
        <v>20</v>
      </c>
      <c r="B144" s="21" t="s">
        <v>220</v>
      </c>
      <c r="C144" s="19" t="s">
        <v>73</v>
      </c>
      <c r="D144" s="19" t="s">
        <v>69</v>
      </c>
      <c r="E144" s="21" t="s">
        <v>222</v>
      </c>
      <c r="F144" s="24" t="s">
        <v>107</v>
      </c>
      <c r="G144" s="20">
        <v>4809.5060000000003</v>
      </c>
      <c r="H144" s="19" t="s">
        <v>85</v>
      </c>
      <c r="I144" s="19" t="s">
        <v>364</v>
      </c>
    </row>
    <row r="145" spans="1:9" s="68" customFormat="1" ht="78" x14ac:dyDescent="0.3">
      <c r="A145" s="19">
        <v>21</v>
      </c>
      <c r="B145" s="21" t="s">
        <v>143</v>
      </c>
      <c r="C145" s="19" t="s">
        <v>144</v>
      </c>
      <c r="D145" s="19" t="s">
        <v>69</v>
      </c>
      <c r="E145" s="21" t="s">
        <v>145</v>
      </c>
      <c r="F145" s="24" t="s">
        <v>116</v>
      </c>
      <c r="G145" s="20">
        <v>350</v>
      </c>
      <c r="H145" s="19" t="s">
        <v>85</v>
      </c>
      <c r="I145" s="74"/>
    </row>
    <row r="146" spans="1:9" s="68" customFormat="1" ht="49.8" customHeight="1" x14ac:dyDescent="0.3">
      <c r="A146" s="19">
        <v>22</v>
      </c>
      <c r="B146" s="21" t="s">
        <v>143</v>
      </c>
      <c r="C146" s="19" t="s">
        <v>144</v>
      </c>
      <c r="D146" s="19" t="s">
        <v>69</v>
      </c>
      <c r="E146" s="21" t="s">
        <v>146</v>
      </c>
      <c r="F146" s="24" t="s">
        <v>147</v>
      </c>
      <c r="G146" s="20">
        <v>450</v>
      </c>
      <c r="H146" s="19" t="s">
        <v>85</v>
      </c>
      <c r="I146" s="74"/>
    </row>
    <row r="147" spans="1:9" ht="16.2" x14ac:dyDescent="0.3">
      <c r="A147" s="61"/>
      <c r="B147" s="62" t="s">
        <v>9</v>
      </c>
      <c r="C147" s="63" t="s">
        <v>72</v>
      </c>
      <c r="D147" s="63"/>
      <c r="E147" s="64"/>
      <c r="F147" s="61"/>
      <c r="G147" s="22"/>
      <c r="H147" s="61"/>
      <c r="I147" s="61"/>
    </row>
    <row r="148" spans="1:9" ht="16.2" x14ac:dyDescent="0.3">
      <c r="A148" s="61"/>
      <c r="B148" s="62" t="s">
        <v>14</v>
      </c>
      <c r="C148" s="63"/>
      <c r="D148" s="63"/>
      <c r="E148" s="64"/>
      <c r="F148" s="61"/>
      <c r="G148" s="30"/>
      <c r="H148" s="61"/>
      <c r="I148" s="61"/>
    </row>
    <row r="149" spans="1:9" s="65" customFormat="1" ht="46.8" x14ac:dyDescent="0.3">
      <c r="A149" s="19">
        <v>1</v>
      </c>
      <c r="B149" s="26" t="s">
        <v>149</v>
      </c>
      <c r="C149" s="71" t="s">
        <v>73</v>
      </c>
      <c r="D149" s="19" t="s">
        <v>69</v>
      </c>
      <c r="E149" s="26" t="s">
        <v>150</v>
      </c>
      <c r="F149" s="24" t="s">
        <v>107</v>
      </c>
      <c r="G149" s="20">
        <v>580.51300000000003</v>
      </c>
      <c r="H149" s="19" t="s">
        <v>6</v>
      </c>
      <c r="I149" s="19" t="s">
        <v>82</v>
      </c>
    </row>
    <row r="150" spans="1:9" s="18" customFormat="1" ht="82.8" customHeight="1" x14ac:dyDescent="0.3">
      <c r="A150" s="19">
        <v>2</v>
      </c>
      <c r="B150" s="26" t="s">
        <v>149</v>
      </c>
      <c r="C150" s="15" t="s">
        <v>73</v>
      </c>
      <c r="D150" s="15" t="s">
        <v>158</v>
      </c>
      <c r="E150" s="26" t="s">
        <v>159</v>
      </c>
      <c r="F150" s="24" t="s">
        <v>107</v>
      </c>
      <c r="G150" s="20">
        <v>287.98</v>
      </c>
      <c r="H150" s="19" t="s">
        <v>6</v>
      </c>
      <c r="I150" s="19" t="s">
        <v>209</v>
      </c>
    </row>
    <row r="151" spans="1:9" s="18" customFormat="1" ht="46.2" customHeight="1" x14ac:dyDescent="0.3">
      <c r="A151" s="19">
        <v>3</v>
      </c>
      <c r="B151" s="26" t="s">
        <v>149</v>
      </c>
      <c r="C151" s="15" t="s">
        <v>111</v>
      </c>
      <c r="D151" s="19" t="s">
        <v>158</v>
      </c>
      <c r="E151" s="26" t="s">
        <v>275</v>
      </c>
      <c r="F151" s="24" t="s">
        <v>107</v>
      </c>
      <c r="G151" s="20">
        <v>7097.7</v>
      </c>
      <c r="H151" s="19" t="s">
        <v>6</v>
      </c>
      <c r="I151" s="19" t="s">
        <v>276</v>
      </c>
    </row>
    <row r="152" spans="1:9" s="18" customFormat="1" ht="80.400000000000006" customHeight="1" x14ac:dyDescent="0.3">
      <c r="A152" s="19">
        <v>4</v>
      </c>
      <c r="B152" s="26" t="s">
        <v>160</v>
      </c>
      <c r="C152" s="15" t="s">
        <v>73</v>
      </c>
      <c r="D152" s="15" t="s">
        <v>158</v>
      </c>
      <c r="E152" s="26" t="s">
        <v>129</v>
      </c>
      <c r="F152" s="80">
        <v>45299</v>
      </c>
      <c r="G152" s="20">
        <v>316.86599999999999</v>
      </c>
      <c r="H152" s="15" t="s">
        <v>161</v>
      </c>
      <c r="I152" s="19" t="s">
        <v>209</v>
      </c>
    </row>
    <row r="153" spans="1:9" s="18" customFormat="1" ht="83.4" customHeight="1" x14ac:dyDescent="0.3">
      <c r="A153" s="19">
        <v>5</v>
      </c>
      <c r="B153" s="26" t="s">
        <v>160</v>
      </c>
      <c r="C153" s="15" t="s">
        <v>74</v>
      </c>
      <c r="D153" s="15" t="s">
        <v>158</v>
      </c>
      <c r="E153" s="26" t="s">
        <v>277</v>
      </c>
      <c r="F153" s="80">
        <v>45306</v>
      </c>
      <c r="G153" s="20">
        <v>538.803</v>
      </c>
      <c r="H153" s="15" t="s">
        <v>161</v>
      </c>
      <c r="I153" s="19" t="s">
        <v>276</v>
      </c>
    </row>
    <row r="154" spans="1:9" ht="16.2" x14ac:dyDescent="0.3">
      <c r="A154" s="61"/>
      <c r="B154" s="62" t="s">
        <v>33</v>
      </c>
      <c r="C154" s="63"/>
      <c r="D154" s="63"/>
      <c r="E154" s="64"/>
      <c r="F154" s="61"/>
      <c r="G154" s="30"/>
      <c r="H154" s="61"/>
      <c r="I154" s="61"/>
    </row>
    <row r="155" spans="1:9" s="65" customFormat="1" ht="46.8" x14ac:dyDescent="0.3">
      <c r="A155" s="19">
        <v>1</v>
      </c>
      <c r="B155" s="21" t="s">
        <v>86</v>
      </c>
      <c r="C155" s="19" t="s">
        <v>73</v>
      </c>
      <c r="D155" s="19" t="s">
        <v>69</v>
      </c>
      <c r="E155" s="21" t="s">
        <v>91</v>
      </c>
      <c r="F155" s="25">
        <v>45294</v>
      </c>
      <c r="G155" s="20">
        <v>873.3</v>
      </c>
      <c r="H155" s="19" t="s">
        <v>6</v>
      </c>
      <c r="I155" s="19"/>
    </row>
    <row r="156" spans="1:9" s="65" customFormat="1" ht="136.80000000000001" customHeight="1" x14ac:dyDescent="0.3">
      <c r="A156" s="19">
        <v>2</v>
      </c>
      <c r="B156" s="21" t="s">
        <v>105</v>
      </c>
      <c r="C156" s="19" t="s">
        <v>73</v>
      </c>
      <c r="D156" s="19" t="s">
        <v>69</v>
      </c>
      <c r="E156" s="21" t="s">
        <v>91</v>
      </c>
      <c r="F156" s="25">
        <v>45293</v>
      </c>
      <c r="G156" s="20">
        <v>314.10000000000002</v>
      </c>
      <c r="H156" s="19" t="s">
        <v>6</v>
      </c>
      <c r="I156" s="27" t="s">
        <v>82</v>
      </c>
    </row>
    <row r="157" spans="1:9" s="65" customFormat="1" ht="93.6" x14ac:dyDescent="0.3">
      <c r="A157" s="19">
        <v>3</v>
      </c>
      <c r="B157" s="21" t="s">
        <v>106</v>
      </c>
      <c r="C157" s="19" t="s">
        <v>73</v>
      </c>
      <c r="D157" s="19" t="s">
        <v>69</v>
      </c>
      <c r="E157" s="21" t="s">
        <v>91</v>
      </c>
      <c r="F157" s="25">
        <v>45293</v>
      </c>
      <c r="G157" s="20">
        <v>209.7</v>
      </c>
      <c r="H157" s="19" t="s">
        <v>6</v>
      </c>
      <c r="I157" s="27" t="s">
        <v>82</v>
      </c>
    </row>
    <row r="158" spans="1:9" s="78" customFormat="1" ht="93.6" x14ac:dyDescent="0.3">
      <c r="A158" s="19">
        <v>4</v>
      </c>
      <c r="B158" s="21" t="s">
        <v>411</v>
      </c>
      <c r="C158" s="19" t="s">
        <v>73</v>
      </c>
      <c r="D158" s="19" t="s">
        <v>69</v>
      </c>
      <c r="E158" s="21" t="s">
        <v>91</v>
      </c>
      <c r="F158" s="25">
        <v>45300</v>
      </c>
      <c r="G158" s="20">
        <v>479.1</v>
      </c>
      <c r="H158" s="19" t="s">
        <v>6</v>
      </c>
      <c r="I158" s="27" t="s">
        <v>82</v>
      </c>
    </row>
    <row r="159" spans="1:9" s="78" customFormat="1" ht="109.2" customHeight="1" x14ac:dyDescent="0.3">
      <c r="A159" s="19">
        <v>5</v>
      </c>
      <c r="B159" s="21" t="s">
        <v>273</v>
      </c>
      <c r="C159" s="19" t="s">
        <v>73</v>
      </c>
      <c r="D159" s="19" t="s">
        <v>69</v>
      </c>
      <c r="E159" s="21" t="s">
        <v>91</v>
      </c>
      <c r="F159" s="25">
        <v>45300</v>
      </c>
      <c r="G159" s="20">
        <v>444</v>
      </c>
      <c r="H159" s="19" t="s">
        <v>6</v>
      </c>
      <c r="I159" s="27" t="s">
        <v>82</v>
      </c>
    </row>
    <row r="160" spans="1:9" ht="16.2" x14ac:dyDescent="0.3">
      <c r="A160" s="61"/>
      <c r="B160" s="62" t="s">
        <v>17</v>
      </c>
      <c r="C160" s="63"/>
      <c r="D160" s="63"/>
      <c r="E160" s="64"/>
      <c r="F160" s="61"/>
      <c r="G160" s="30"/>
      <c r="H160" s="61"/>
      <c r="I160" s="61"/>
    </row>
    <row r="161" spans="1:9" s="65" customFormat="1" ht="75.75" customHeight="1" x14ac:dyDescent="0.3">
      <c r="A161" s="19">
        <v>1</v>
      </c>
      <c r="B161" s="21" t="s">
        <v>102</v>
      </c>
      <c r="C161" s="19" t="s">
        <v>73</v>
      </c>
      <c r="D161" s="19" t="s">
        <v>70</v>
      </c>
      <c r="E161" s="21" t="s">
        <v>99</v>
      </c>
      <c r="F161" s="24" t="s">
        <v>107</v>
      </c>
      <c r="G161" s="20">
        <v>370.69600000000003</v>
      </c>
      <c r="H161" s="19" t="s">
        <v>6</v>
      </c>
      <c r="I161" s="19"/>
    </row>
    <row r="162" spans="1:9" s="65" customFormat="1" ht="75.75" customHeight="1" x14ac:dyDescent="0.3">
      <c r="A162" s="19">
        <v>2</v>
      </c>
      <c r="B162" s="21" t="s">
        <v>102</v>
      </c>
      <c r="C162" s="19" t="s">
        <v>168</v>
      </c>
      <c r="D162" s="19" t="s">
        <v>70</v>
      </c>
      <c r="E162" s="21" t="s">
        <v>99</v>
      </c>
      <c r="F162" s="24" t="s">
        <v>107</v>
      </c>
      <c r="G162" s="20">
        <v>535.91999999999996</v>
      </c>
      <c r="H162" s="19" t="s">
        <v>6</v>
      </c>
      <c r="I162" s="19" t="s">
        <v>278</v>
      </c>
    </row>
    <row r="163" spans="1:9" s="65" customFormat="1" ht="61.5" customHeight="1" x14ac:dyDescent="0.3">
      <c r="A163" s="19">
        <v>3</v>
      </c>
      <c r="B163" s="21" t="s">
        <v>102</v>
      </c>
      <c r="C163" s="19" t="s">
        <v>110</v>
      </c>
      <c r="D163" s="19" t="s">
        <v>70</v>
      </c>
      <c r="E163" s="21" t="s">
        <v>108</v>
      </c>
      <c r="F163" s="24" t="s">
        <v>107</v>
      </c>
      <c r="G163" s="20">
        <v>968.58799999999997</v>
      </c>
      <c r="H163" s="19" t="s">
        <v>6</v>
      </c>
      <c r="I163" s="19" t="s">
        <v>166</v>
      </c>
    </row>
    <row r="164" spans="1:9" s="65" customFormat="1" ht="80.400000000000006" customHeight="1" x14ac:dyDescent="0.3">
      <c r="A164" s="19">
        <v>4</v>
      </c>
      <c r="B164" s="21" t="s">
        <v>102</v>
      </c>
      <c r="C164" s="19" t="s">
        <v>111</v>
      </c>
      <c r="D164" s="19" t="s">
        <v>70</v>
      </c>
      <c r="E164" s="21" t="s">
        <v>109</v>
      </c>
      <c r="F164" s="24" t="s">
        <v>107</v>
      </c>
      <c r="G164" s="20">
        <v>1256.066</v>
      </c>
      <c r="H164" s="19" t="s">
        <v>6</v>
      </c>
      <c r="I164" s="19" t="s">
        <v>167</v>
      </c>
    </row>
    <row r="165" spans="1:9" s="18" customFormat="1" ht="50.4" customHeight="1" x14ac:dyDescent="0.3">
      <c r="A165" s="19">
        <v>5</v>
      </c>
      <c r="B165" s="21" t="s">
        <v>162</v>
      </c>
      <c r="C165" s="19" t="s">
        <v>169</v>
      </c>
      <c r="D165" s="19" t="s">
        <v>69</v>
      </c>
      <c r="E165" s="21" t="s">
        <v>163</v>
      </c>
      <c r="F165" s="24" t="s">
        <v>107</v>
      </c>
      <c r="G165" s="20">
        <v>5599.8</v>
      </c>
      <c r="H165" s="19" t="s">
        <v>6</v>
      </c>
      <c r="I165" s="81"/>
    </row>
    <row r="166" spans="1:9" s="18" customFormat="1" ht="46.8" x14ac:dyDescent="0.3">
      <c r="A166" s="19">
        <v>6</v>
      </c>
      <c r="B166" s="21" t="s">
        <v>164</v>
      </c>
      <c r="C166" s="19" t="s">
        <v>168</v>
      </c>
      <c r="D166" s="19" t="s">
        <v>70</v>
      </c>
      <c r="E166" s="21" t="s">
        <v>165</v>
      </c>
      <c r="F166" s="24" t="s">
        <v>107</v>
      </c>
      <c r="G166" s="20">
        <v>3711.386</v>
      </c>
      <c r="H166" s="19" t="s">
        <v>6</v>
      </c>
      <c r="I166" s="19" t="s">
        <v>279</v>
      </c>
    </row>
    <row r="167" spans="1:9" s="18" customFormat="1" ht="61.5" customHeight="1" x14ac:dyDescent="0.3">
      <c r="A167" s="19">
        <v>7</v>
      </c>
      <c r="B167" s="21" t="s">
        <v>280</v>
      </c>
      <c r="C167" s="19" t="s">
        <v>111</v>
      </c>
      <c r="D167" s="19" t="s">
        <v>70</v>
      </c>
      <c r="E167" s="21" t="s">
        <v>109</v>
      </c>
      <c r="F167" s="24" t="s">
        <v>107</v>
      </c>
      <c r="G167" s="20">
        <v>1023.159</v>
      </c>
      <c r="H167" s="19" t="s">
        <v>6</v>
      </c>
      <c r="I167" s="19" t="s">
        <v>167</v>
      </c>
    </row>
    <row r="168" spans="1:9" s="18" customFormat="1" ht="74.400000000000006" customHeight="1" x14ac:dyDescent="0.3">
      <c r="A168" s="19">
        <v>8</v>
      </c>
      <c r="B168" s="21" t="s">
        <v>281</v>
      </c>
      <c r="C168" s="19" t="s">
        <v>78</v>
      </c>
      <c r="D168" s="19" t="s">
        <v>69</v>
      </c>
      <c r="E168" s="21" t="s">
        <v>282</v>
      </c>
      <c r="F168" s="24" t="s">
        <v>107</v>
      </c>
      <c r="G168" s="20">
        <v>723.89800000000002</v>
      </c>
      <c r="H168" s="19" t="s">
        <v>6</v>
      </c>
      <c r="I168" s="19"/>
    </row>
    <row r="169" spans="1:9" s="18" customFormat="1" ht="61.5" customHeight="1" x14ac:dyDescent="0.3">
      <c r="A169" s="19">
        <v>9</v>
      </c>
      <c r="B169" s="21" t="s">
        <v>283</v>
      </c>
      <c r="C169" s="19" t="s">
        <v>74</v>
      </c>
      <c r="D169" s="19" t="s">
        <v>69</v>
      </c>
      <c r="E169" s="21" t="s">
        <v>284</v>
      </c>
      <c r="F169" s="24" t="s">
        <v>107</v>
      </c>
      <c r="G169" s="20">
        <v>2546.33</v>
      </c>
      <c r="H169" s="19" t="s">
        <v>6</v>
      </c>
      <c r="I169" s="19" t="s">
        <v>285</v>
      </c>
    </row>
    <row r="170" spans="1:9" ht="16.2" x14ac:dyDescent="0.3">
      <c r="A170" s="61"/>
      <c r="B170" s="62" t="s">
        <v>49</v>
      </c>
      <c r="C170" s="63" t="s">
        <v>72</v>
      </c>
      <c r="D170" s="63"/>
      <c r="E170" s="64"/>
      <c r="F170" s="61"/>
      <c r="G170" s="30"/>
      <c r="H170" s="61"/>
      <c r="I170" s="61"/>
    </row>
    <row r="171" spans="1:9" ht="16.2" x14ac:dyDescent="0.3">
      <c r="A171" s="61"/>
      <c r="B171" s="62" t="s">
        <v>21</v>
      </c>
      <c r="C171" s="63"/>
      <c r="D171" s="63"/>
      <c r="E171" s="64"/>
      <c r="F171" s="61"/>
      <c r="G171" s="30"/>
      <c r="H171" s="61"/>
      <c r="I171" s="61"/>
    </row>
    <row r="172" spans="1:9" s="65" customFormat="1" ht="114" customHeight="1" x14ac:dyDescent="0.3">
      <c r="A172" s="19">
        <v>1</v>
      </c>
      <c r="B172" s="21" t="s">
        <v>54</v>
      </c>
      <c r="C172" s="19" t="s">
        <v>110</v>
      </c>
      <c r="D172" s="19" t="s">
        <v>69</v>
      </c>
      <c r="E172" s="21" t="s">
        <v>75</v>
      </c>
      <c r="F172" s="24" t="s">
        <v>130</v>
      </c>
      <c r="G172" s="20">
        <v>1410</v>
      </c>
      <c r="H172" s="19" t="s">
        <v>6</v>
      </c>
      <c r="I172" s="19"/>
    </row>
    <row r="173" spans="1:9" s="18" customFormat="1" ht="65.400000000000006" customHeight="1" x14ac:dyDescent="0.3">
      <c r="A173" s="19">
        <v>2</v>
      </c>
      <c r="B173" s="21" t="s">
        <v>54</v>
      </c>
      <c r="C173" s="19" t="s">
        <v>111</v>
      </c>
      <c r="D173" s="19" t="s">
        <v>70</v>
      </c>
      <c r="E173" s="21" t="s">
        <v>328</v>
      </c>
      <c r="F173" s="24" t="s">
        <v>107</v>
      </c>
      <c r="G173" s="20">
        <v>484.71</v>
      </c>
      <c r="H173" s="19" t="s">
        <v>6</v>
      </c>
      <c r="I173" s="83"/>
    </row>
    <row r="174" spans="1:9" s="18" customFormat="1" ht="31.2" x14ac:dyDescent="0.3">
      <c r="A174" s="19">
        <v>3</v>
      </c>
      <c r="B174" s="21" t="s">
        <v>54</v>
      </c>
      <c r="C174" s="19" t="s">
        <v>338</v>
      </c>
      <c r="D174" s="19" t="s">
        <v>69</v>
      </c>
      <c r="E174" s="21" t="s">
        <v>329</v>
      </c>
      <c r="F174" s="24" t="s">
        <v>130</v>
      </c>
      <c r="G174" s="20">
        <v>3080</v>
      </c>
      <c r="H174" s="19" t="s">
        <v>6</v>
      </c>
      <c r="I174" s="83"/>
    </row>
    <row r="175" spans="1:9" s="18" customFormat="1" ht="72.599999999999994" customHeight="1" x14ac:dyDescent="0.3">
      <c r="A175" s="19">
        <v>4</v>
      </c>
      <c r="B175" s="21" t="s">
        <v>54</v>
      </c>
      <c r="C175" s="19" t="s">
        <v>338</v>
      </c>
      <c r="D175" s="19" t="s">
        <v>69</v>
      </c>
      <c r="E175" s="21" t="s">
        <v>330</v>
      </c>
      <c r="F175" s="24" t="s">
        <v>130</v>
      </c>
      <c r="G175" s="20">
        <v>20622.7</v>
      </c>
      <c r="H175" s="19" t="s">
        <v>6</v>
      </c>
      <c r="I175" s="83"/>
    </row>
    <row r="176" spans="1:9" s="18" customFormat="1" ht="175.2" customHeight="1" x14ac:dyDescent="0.3">
      <c r="A176" s="19">
        <v>5</v>
      </c>
      <c r="B176" s="21" t="s">
        <v>54</v>
      </c>
      <c r="C176" s="19" t="s">
        <v>110</v>
      </c>
      <c r="D176" s="19" t="s">
        <v>245</v>
      </c>
      <c r="E176" s="21" t="s">
        <v>331</v>
      </c>
      <c r="F176" s="24" t="s">
        <v>130</v>
      </c>
      <c r="G176" s="20">
        <v>11632.896000000001</v>
      </c>
      <c r="H176" s="19" t="s">
        <v>6</v>
      </c>
      <c r="I176" s="83"/>
    </row>
    <row r="177" spans="1:9" s="18" customFormat="1" ht="178.2" customHeight="1" x14ac:dyDescent="0.3">
      <c r="A177" s="19">
        <v>6</v>
      </c>
      <c r="B177" s="21" t="s">
        <v>54</v>
      </c>
      <c r="C177" s="19" t="s">
        <v>110</v>
      </c>
      <c r="D177" s="19" t="s">
        <v>245</v>
      </c>
      <c r="E177" s="21" t="s">
        <v>332</v>
      </c>
      <c r="F177" s="24" t="s">
        <v>130</v>
      </c>
      <c r="G177" s="20">
        <v>3559.223</v>
      </c>
      <c r="H177" s="19" t="s">
        <v>6</v>
      </c>
      <c r="I177" s="83"/>
    </row>
    <row r="178" spans="1:9" s="18" customFormat="1" ht="46.8" x14ac:dyDescent="0.3">
      <c r="A178" s="19">
        <v>7</v>
      </c>
      <c r="B178" s="21" t="s">
        <v>333</v>
      </c>
      <c r="C178" s="19" t="s">
        <v>169</v>
      </c>
      <c r="D178" s="19" t="s">
        <v>69</v>
      </c>
      <c r="E178" s="21" t="s">
        <v>334</v>
      </c>
      <c r="F178" s="25">
        <v>45307</v>
      </c>
      <c r="G178" s="20">
        <v>320</v>
      </c>
      <c r="H178" s="19" t="s">
        <v>6</v>
      </c>
      <c r="I178" s="83"/>
    </row>
    <row r="179" spans="1:9" s="18" customFormat="1" ht="46.8" x14ac:dyDescent="0.3">
      <c r="A179" s="19">
        <v>8</v>
      </c>
      <c r="B179" s="21" t="s">
        <v>335</v>
      </c>
      <c r="C179" s="19" t="s">
        <v>73</v>
      </c>
      <c r="D179" s="19" t="s">
        <v>69</v>
      </c>
      <c r="E179" s="21" t="s">
        <v>336</v>
      </c>
      <c r="F179" s="24" t="s">
        <v>107</v>
      </c>
      <c r="G179" s="20">
        <v>916.74400000000003</v>
      </c>
      <c r="H179" s="19" t="s">
        <v>6</v>
      </c>
      <c r="I179" s="15"/>
    </row>
    <row r="180" spans="1:9" s="18" customFormat="1" ht="46.8" x14ac:dyDescent="0.3">
      <c r="A180" s="19">
        <v>9</v>
      </c>
      <c r="B180" s="21" t="s">
        <v>335</v>
      </c>
      <c r="C180" s="19" t="s">
        <v>73</v>
      </c>
      <c r="D180" s="19" t="s">
        <v>69</v>
      </c>
      <c r="E180" s="21" t="s">
        <v>336</v>
      </c>
      <c r="F180" s="24" t="s">
        <v>107</v>
      </c>
      <c r="G180" s="20">
        <v>2531.4810000000002</v>
      </c>
      <c r="H180" s="19" t="s">
        <v>6</v>
      </c>
      <c r="I180" s="15"/>
    </row>
    <row r="181" spans="1:9" s="18" customFormat="1" ht="43.2" customHeight="1" x14ac:dyDescent="0.3">
      <c r="A181" s="19">
        <v>10</v>
      </c>
      <c r="B181" s="21" t="s">
        <v>335</v>
      </c>
      <c r="C181" s="19" t="s">
        <v>327</v>
      </c>
      <c r="D181" s="19" t="s">
        <v>69</v>
      </c>
      <c r="E181" s="21" t="s">
        <v>337</v>
      </c>
      <c r="F181" s="24" t="s">
        <v>107</v>
      </c>
      <c r="G181" s="20">
        <v>270</v>
      </c>
      <c r="H181" s="19" t="s">
        <v>6</v>
      </c>
      <c r="I181" s="15"/>
    </row>
    <row r="182" spans="1:9" ht="45.6" customHeight="1" x14ac:dyDescent="0.3">
      <c r="A182" s="61"/>
      <c r="B182" s="62" t="s">
        <v>24</v>
      </c>
      <c r="C182" s="63" t="s">
        <v>72</v>
      </c>
      <c r="D182" s="63"/>
      <c r="E182" s="64"/>
      <c r="F182" s="61"/>
      <c r="G182" s="22"/>
      <c r="H182" s="61"/>
      <c r="I182" s="61"/>
    </row>
    <row r="183" spans="1:9" ht="16.2" x14ac:dyDescent="0.3">
      <c r="A183" s="61"/>
      <c r="B183" s="62" t="s">
        <v>25</v>
      </c>
      <c r="C183" s="63"/>
      <c r="D183" s="63"/>
      <c r="E183" s="64"/>
      <c r="F183" s="61"/>
      <c r="G183" s="30"/>
      <c r="H183" s="61"/>
      <c r="I183" s="61"/>
    </row>
    <row r="184" spans="1:9" s="65" customFormat="1" ht="96" customHeight="1" x14ac:dyDescent="0.3">
      <c r="A184" s="19">
        <v>1</v>
      </c>
      <c r="B184" s="21" t="s">
        <v>90</v>
      </c>
      <c r="C184" s="19" t="s">
        <v>110</v>
      </c>
      <c r="D184" s="19" t="s">
        <v>70</v>
      </c>
      <c r="E184" s="21" t="s">
        <v>120</v>
      </c>
      <c r="F184" s="24" t="s">
        <v>107</v>
      </c>
      <c r="G184" s="20">
        <v>282.05</v>
      </c>
      <c r="H184" s="19" t="s">
        <v>132</v>
      </c>
      <c r="I184" s="19"/>
    </row>
    <row r="185" spans="1:9" s="65" customFormat="1" ht="98.4" customHeight="1" x14ac:dyDescent="0.3">
      <c r="A185" s="19">
        <v>2</v>
      </c>
      <c r="B185" s="21" t="s">
        <v>90</v>
      </c>
      <c r="C185" s="19" t="s">
        <v>134</v>
      </c>
      <c r="D185" s="19" t="s">
        <v>70</v>
      </c>
      <c r="E185" s="21" t="s">
        <v>121</v>
      </c>
      <c r="F185" s="24" t="s">
        <v>107</v>
      </c>
      <c r="G185" s="20">
        <v>245.01</v>
      </c>
      <c r="H185" s="19" t="s">
        <v>132</v>
      </c>
      <c r="I185" s="19"/>
    </row>
    <row r="186" spans="1:9" s="65" customFormat="1" ht="142.19999999999999" customHeight="1" x14ac:dyDescent="0.3">
      <c r="A186" s="19">
        <v>3</v>
      </c>
      <c r="B186" s="21" t="s">
        <v>90</v>
      </c>
      <c r="C186" s="19" t="s">
        <v>73</v>
      </c>
      <c r="D186" s="19" t="s">
        <v>70</v>
      </c>
      <c r="E186" s="21" t="s">
        <v>122</v>
      </c>
      <c r="F186" s="24" t="s">
        <v>346</v>
      </c>
      <c r="G186" s="20">
        <v>1609.52</v>
      </c>
      <c r="H186" s="19" t="s">
        <v>132</v>
      </c>
      <c r="I186" s="19" t="s">
        <v>209</v>
      </c>
    </row>
    <row r="187" spans="1:9" s="65" customFormat="1" ht="93" customHeight="1" x14ac:dyDescent="0.3">
      <c r="A187" s="19">
        <v>4</v>
      </c>
      <c r="B187" s="21" t="s">
        <v>90</v>
      </c>
      <c r="C187" s="19" t="s">
        <v>111</v>
      </c>
      <c r="D187" s="19" t="s">
        <v>69</v>
      </c>
      <c r="E187" s="21" t="s">
        <v>123</v>
      </c>
      <c r="F187" s="25">
        <v>45294</v>
      </c>
      <c r="G187" s="20">
        <v>6451.2309999999998</v>
      </c>
      <c r="H187" s="19" t="s">
        <v>132</v>
      </c>
      <c r="I187" s="19" t="s">
        <v>251</v>
      </c>
    </row>
    <row r="188" spans="1:9" s="68" customFormat="1" ht="67.2" customHeight="1" x14ac:dyDescent="0.3">
      <c r="A188" s="19">
        <v>5</v>
      </c>
      <c r="B188" s="21" t="s">
        <v>156</v>
      </c>
      <c r="C188" s="19" t="s">
        <v>78</v>
      </c>
      <c r="D188" s="19" t="s">
        <v>69</v>
      </c>
      <c r="E188" s="21" t="s">
        <v>124</v>
      </c>
      <c r="F188" s="24" t="s">
        <v>107</v>
      </c>
      <c r="G188" s="20">
        <v>7560.98</v>
      </c>
      <c r="H188" s="19" t="s">
        <v>131</v>
      </c>
      <c r="I188" s="19"/>
    </row>
    <row r="189" spans="1:9" s="68" customFormat="1" ht="33" customHeight="1" x14ac:dyDescent="0.3">
      <c r="A189" s="19">
        <v>6</v>
      </c>
      <c r="B189" s="21" t="s">
        <v>156</v>
      </c>
      <c r="C189" s="19" t="s">
        <v>78</v>
      </c>
      <c r="D189" s="19" t="s">
        <v>69</v>
      </c>
      <c r="E189" s="21" t="s">
        <v>125</v>
      </c>
      <c r="F189" s="24" t="s">
        <v>107</v>
      </c>
      <c r="G189" s="20">
        <v>1159.5</v>
      </c>
      <c r="H189" s="19" t="s">
        <v>6</v>
      </c>
      <c r="I189" s="19"/>
    </row>
    <row r="190" spans="1:9" s="68" customFormat="1" ht="46.8" customHeight="1" x14ac:dyDescent="0.3">
      <c r="A190" s="19">
        <v>7</v>
      </c>
      <c r="B190" s="21" t="s">
        <v>56</v>
      </c>
      <c r="C190" s="19" t="s">
        <v>73</v>
      </c>
      <c r="D190" s="19" t="s">
        <v>69</v>
      </c>
      <c r="E190" s="21" t="s">
        <v>126</v>
      </c>
      <c r="F190" s="24" t="s">
        <v>195</v>
      </c>
      <c r="G190" s="20">
        <v>201.72800000000001</v>
      </c>
      <c r="H190" s="19" t="s">
        <v>6</v>
      </c>
      <c r="I190" s="19" t="s">
        <v>361</v>
      </c>
    </row>
    <row r="191" spans="1:9" s="18" customFormat="1" ht="46.8" x14ac:dyDescent="0.3">
      <c r="A191" s="19">
        <v>8</v>
      </c>
      <c r="B191" s="21" t="s">
        <v>56</v>
      </c>
      <c r="C191" s="19" t="s">
        <v>78</v>
      </c>
      <c r="D191" s="19" t="s">
        <v>69</v>
      </c>
      <c r="E191" s="21" t="s">
        <v>347</v>
      </c>
      <c r="F191" s="24" t="s">
        <v>107</v>
      </c>
      <c r="G191" s="20">
        <v>577</v>
      </c>
      <c r="H191" s="19" t="s">
        <v>6</v>
      </c>
      <c r="I191" s="19" t="s">
        <v>348</v>
      </c>
    </row>
    <row r="192" spans="1:9" s="18" customFormat="1" ht="46.8" x14ac:dyDescent="0.3">
      <c r="A192" s="19">
        <v>9</v>
      </c>
      <c r="B192" s="21" t="s">
        <v>56</v>
      </c>
      <c r="C192" s="19" t="s">
        <v>231</v>
      </c>
      <c r="D192" s="19" t="s">
        <v>69</v>
      </c>
      <c r="E192" s="21" t="s">
        <v>349</v>
      </c>
      <c r="F192" s="24" t="s">
        <v>107</v>
      </c>
      <c r="G192" s="20">
        <v>297.065</v>
      </c>
      <c r="H192" s="19" t="s">
        <v>6</v>
      </c>
      <c r="I192" s="19" t="s">
        <v>350</v>
      </c>
    </row>
    <row r="193" spans="1:9" s="18" customFormat="1" ht="46.8" x14ac:dyDescent="0.3">
      <c r="A193" s="19">
        <v>10</v>
      </c>
      <c r="B193" s="21" t="s">
        <v>56</v>
      </c>
      <c r="C193" s="19" t="s">
        <v>73</v>
      </c>
      <c r="D193" s="19" t="s">
        <v>69</v>
      </c>
      <c r="E193" s="21" t="s">
        <v>351</v>
      </c>
      <c r="F193" s="24" t="s">
        <v>352</v>
      </c>
      <c r="G193" s="20">
        <v>847.44</v>
      </c>
      <c r="H193" s="19" t="s">
        <v>6</v>
      </c>
      <c r="I193" s="19" t="s">
        <v>353</v>
      </c>
    </row>
    <row r="194" spans="1:9" s="68" customFormat="1" ht="82.2" customHeight="1" x14ac:dyDescent="0.3">
      <c r="A194" s="19">
        <v>11</v>
      </c>
      <c r="B194" s="21" t="s">
        <v>127</v>
      </c>
      <c r="C194" s="19" t="s">
        <v>133</v>
      </c>
      <c r="D194" s="19" t="s">
        <v>69</v>
      </c>
      <c r="E194" s="21" t="s">
        <v>128</v>
      </c>
      <c r="F194" s="25">
        <v>45300</v>
      </c>
      <c r="G194" s="20">
        <v>398.9</v>
      </c>
      <c r="H194" s="19" t="s">
        <v>52</v>
      </c>
      <c r="I194" s="19" t="s">
        <v>354</v>
      </c>
    </row>
    <row r="195" spans="1:9" s="68" customFormat="1" ht="51" customHeight="1" x14ac:dyDescent="0.3">
      <c r="A195" s="19">
        <v>12</v>
      </c>
      <c r="B195" s="21" t="s">
        <v>57</v>
      </c>
      <c r="C195" s="19" t="s">
        <v>73</v>
      </c>
      <c r="D195" s="19" t="s">
        <v>70</v>
      </c>
      <c r="E195" s="21" t="s">
        <v>129</v>
      </c>
      <c r="F195" s="24" t="s">
        <v>196</v>
      </c>
      <c r="G195" s="20">
        <v>221.15342000000001</v>
      </c>
      <c r="H195" s="19" t="s">
        <v>6</v>
      </c>
      <c r="I195" s="19" t="s">
        <v>209</v>
      </c>
    </row>
    <row r="196" spans="1:9" s="18" customFormat="1" ht="93.6" x14ac:dyDescent="0.3">
      <c r="A196" s="19">
        <v>13</v>
      </c>
      <c r="B196" s="21" t="s">
        <v>127</v>
      </c>
      <c r="C196" s="19" t="s">
        <v>226</v>
      </c>
      <c r="D196" s="19" t="s">
        <v>70</v>
      </c>
      <c r="E196" s="21" t="s">
        <v>358</v>
      </c>
      <c r="F196" s="25">
        <v>45306</v>
      </c>
      <c r="G196" s="20">
        <v>2059</v>
      </c>
      <c r="H196" s="19" t="s">
        <v>6</v>
      </c>
      <c r="I196" s="19" t="s">
        <v>359</v>
      </c>
    </row>
    <row r="197" spans="1:9" s="18" customFormat="1" ht="77.400000000000006" customHeight="1" x14ac:dyDescent="0.3">
      <c r="A197" s="19">
        <v>14</v>
      </c>
      <c r="B197" s="21" t="s">
        <v>127</v>
      </c>
      <c r="C197" s="19" t="s">
        <v>226</v>
      </c>
      <c r="D197" s="19" t="s">
        <v>70</v>
      </c>
      <c r="E197" s="21" t="s">
        <v>358</v>
      </c>
      <c r="F197" s="25">
        <v>45306</v>
      </c>
      <c r="G197" s="20">
        <v>500</v>
      </c>
      <c r="H197" s="19" t="s">
        <v>6</v>
      </c>
      <c r="I197" s="19" t="s">
        <v>360</v>
      </c>
    </row>
    <row r="198" spans="1:9" s="18" customFormat="1" ht="78" x14ac:dyDescent="0.3">
      <c r="A198" s="19">
        <v>15</v>
      </c>
      <c r="B198" s="21" t="s">
        <v>355</v>
      </c>
      <c r="C198" s="19" t="s">
        <v>111</v>
      </c>
      <c r="D198" s="19" t="s">
        <v>70</v>
      </c>
      <c r="E198" s="21" t="s">
        <v>356</v>
      </c>
      <c r="F198" s="24" t="s">
        <v>107</v>
      </c>
      <c r="G198" s="20">
        <v>10906.709000000001</v>
      </c>
      <c r="H198" s="19" t="s">
        <v>362</v>
      </c>
      <c r="I198" s="19" t="s">
        <v>251</v>
      </c>
    </row>
    <row r="199" spans="1:9" s="18" customFormat="1" ht="78" x14ac:dyDescent="0.3">
      <c r="A199" s="19">
        <v>16</v>
      </c>
      <c r="B199" s="21" t="s">
        <v>355</v>
      </c>
      <c r="C199" s="19" t="s">
        <v>322</v>
      </c>
      <c r="D199" s="19" t="s">
        <v>70</v>
      </c>
      <c r="E199" s="21" t="s">
        <v>363</v>
      </c>
      <c r="F199" s="25">
        <v>45306</v>
      </c>
      <c r="G199" s="20">
        <v>655.85400000000004</v>
      </c>
      <c r="H199" s="19" t="s">
        <v>362</v>
      </c>
      <c r="I199" s="19"/>
    </row>
    <row r="200" spans="1:9" s="18" customFormat="1" ht="78" x14ac:dyDescent="0.3">
      <c r="A200" s="19">
        <v>17</v>
      </c>
      <c r="B200" s="21" t="s">
        <v>355</v>
      </c>
      <c r="C200" s="19" t="s">
        <v>295</v>
      </c>
      <c r="D200" s="19" t="s">
        <v>70</v>
      </c>
      <c r="E200" s="21" t="s">
        <v>357</v>
      </c>
      <c r="F200" s="24" t="s">
        <v>107</v>
      </c>
      <c r="G200" s="20">
        <v>253.512</v>
      </c>
      <c r="H200" s="19" t="s">
        <v>6</v>
      </c>
      <c r="I200" s="19"/>
    </row>
    <row r="201" spans="1:9" ht="16.2" x14ac:dyDescent="0.3">
      <c r="A201" s="61"/>
      <c r="B201" s="62" t="s">
        <v>26</v>
      </c>
      <c r="C201" s="63"/>
      <c r="D201" s="63"/>
      <c r="E201" s="64"/>
      <c r="F201" s="61"/>
      <c r="G201" s="30"/>
      <c r="H201" s="61"/>
      <c r="I201" s="61"/>
    </row>
    <row r="202" spans="1:9" s="79" customFormat="1" ht="64.5" customHeight="1" x14ac:dyDescent="0.3">
      <c r="A202" s="19">
        <v>1</v>
      </c>
      <c r="B202" s="21" t="s">
        <v>197</v>
      </c>
      <c r="C202" s="19" t="s">
        <v>73</v>
      </c>
      <c r="D202" s="19" t="s">
        <v>69</v>
      </c>
      <c r="E202" s="21" t="s">
        <v>198</v>
      </c>
      <c r="F202" s="25">
        <v>45293</v>
      </c>
      <c r="G202" s="20">
        <v>536</v>
      </c>
      <c r="H202" s="19" t="s">
        <v>6</v>
      </c>
      <c r="I202" s="19" t="s">
        <v>199</v>
      </c>
    </row>
    <row r="203" spans="1:9" s="82" customFormat="1" ht="80.400000000000006" customHeight="1" x14ac:dyDescent="0.3">
      <c r="A203" s="19">
        <v>2</v>
      </c>
      <c r="B203" s="21" t="s">
        <v>200</v>
      </c>
      <c r="C203" s="19" t="s">
        <v>111</v>
      </c>
      <c r="D203" s="19" t="s">
        <v>70</v>
      </c>
      <c r="E203" s="21" t="s">
        <v>201</v>
      </c>
      <c r="F203" s="25">
        <v>45299</v>
      </c>
      <c r="G203" s="20">
        <v>509.3</v>
      </c>
      <c r="H203" s="19" t="s">
        <v>6</v>
      </c>
      <c r="I203" s="19"/>
    </row>
    <row r="204" spans="1:9" s="82" customFormat="1" ht="78" x14ac:dyDescent="0.3">
      <c r="A204" s="19">
        <v>3</v>
      </c>
      <c r="B204" s="21" t="s">
        <v>202</v>
      </c>
      <c r="C204" s="19" t="s">
        <v>111</v>
      </c>
      <c r="D204" s="19" t="s">
        <v>70</v>
      </c>
      <c r="E204" s="21" t="s">
        <v>203</v>
      </c>
      <c r="F204" s="25">
        <v>45299</v>
      </c>
      <c r="G204" s="20">
        <v>332.8</v>
      </c>
      <c r="H204" s="19" t="s">
        <v>6</v>
      </c>
      <c r="I204" s="19" t="s">
        <v>204</v>
      </c>
    </row>
    <row r="205" spans="1:9" s="82" customFormat="1" ht="83.4" customHeight="1" x14ac:dyDescent="0.3">
      <c r="A205" s="19">
        <v>4</v>
      </c>
      <c r="B205" s="21" t="s">
        <v>205</v>
      </c>
      <c r="C205" s="19" t="s">
        <v>73</v>
      </c>
      <c r="D205" s="19" t="s">
        <v>69</v>
      </c>
      <c r="E205" s="21" t="s">
        <v>206</v>
      </c>
      <c r="F205" s="25">
        <v>45300</v>
      </c>
      <c r="G205" s="20">
        <v>1987.5</v>
      </c>
      <c r="H205" s="19" t="s">
        <v>6</v>
      </c>
      <c r="I205" s="19" t="s">
        <v>82</v>
      </c>
    </row>
    <row r="206" spans="1:9" s="82" customFormat="1" ht="66.599999999999994" customHeight="1" x14ac:dyDescent="0.3">
      <c r="A206" s="19">
        <v>5</v>
      </c>
      <c r="B206" s="21" t="s">
        <v>339</v>
      </c>
      <c r="C206" s="19" t="s">
        <v>111</v>
      </c>
      <c r="D206" s="19" t="s">
        <v>70</v>
      </c>
      <c r="E206" s="21" t="s">
        <v>340</v>
      </c>
      <c r="F206" s="25">
        <v>45303</v>
      </c>
      <c r="G206" s="20">
        <v>1159.0999999999999</v>
      </c>
      <c r="H206" s="19" t="s">
        <v>6</v>
      </c>
      <c r="I206" s="19"/>
    </row>
    <row r="207" spans="1:9" s="79" customFormat="1" ht="93.6" x14ac:dyDescent="0.3">
      <c r="A207" s="19">
        <v>6</v>
      </c>
      <c r="B207" s="21" t="s">
        <v>341</v>
      </c>
      <c r="C207" s="19" t="s">
        <v>111</v>
      </c>
      <c r="D207" s="19" t="s">
        <v>70</v>
      </c>
      <c r="E207" s="21" t="s">
        <v>342</v>
      </c>
      <c r="F207" s="25">
        <v>45301</v>
      </c>
      <c r="G207" s="20">
        <v>399.4</v>
      </c>
      <c r="H207" s="19" t="s">
        <v>6</v>
      </c>
      <c r="I207" s="19" t="s">
        <v>204</v>
      </c>
    </row>
    <row r="208" spans="1:9" ht="16.2" x14ac:dyDescent="0.3">
      <c r="A208" s="61"/>
      <c r="B208" s="62" t="s">
        <v>11</v>
      </c>
      <c r="C208" s="69"/>
      <c r="D208" s="69"/>
      <c r="E208" s="64"/>
      <c r="F208" s="61"/>
      <c r="G208" s="30"/>
      <c r="H208" s="61"/>
      <c r="I208" s="61"/>
    </row>
    <row r="209" spans="1:9" s="68" customFormat="1" ht="78" x14ac:dyDescent="0.3">
      <c r="A209" s="19">
        <v>1</v>
      </c>
      <c r="B209" s="21" t="s">
        <v>100</v>
      </c>
      <c r="C209" s="19" t="s">
        <v>73</v>
      </c>
      <c r="D209" s="19" t="s">
        <v>69</v>
      </c>
      <c r="E209" s="21" t="s">
        <v>96</v>
      </c>
      <c r="F209" s="25">
        <v>45293</v>
      </c>
      <c r="G209" s="20">
        <v>783.48</v>
      </c>
      <c r="H209" s="19" t="s">
        <v>6</v>
      </c>
      <c r="I209" s="19" t="s">
        <v>151</v>
      </c>
    </row>
    <row r="210" spans="1:9" s="68" customFormat="1" ht="78" x14ac:dyDescent="0.3">
      <c r="A210" s="19">
        <v>2</v>
      </c>
      <c r="B210" s="21" t="s">
        <v>101</v>
      </c>
      <c r="C210" s="19" t="s">
        <v>73</v>
      </c>
      <c r="D210" s="19" t="s">
        <v>69</v>
      </c>
      <c r="E210" s="21" t="s">
        <v>96</v>
      </c>
      <c r="F210" s="25">
        <v>45293</v>
      </c>
      <c r="G210" s="20">
        <v>307.91800000000001</v>
      </c>
      <c r="H210" s="19" t="s">
        <v>6</v>
      </c>
      <c r="I210" s="19" t="s">
        <v>151</v>
      </c>
    </row>
    <row r="211" spans="1:9" s="68" customFormat="1" ht="78" x14ac:dyDescent="0.3">
      <c r="A211" s="19">
        <v>3</v>
      </c>
      <c r="B211" s="21" t="s">
        <v>71</v>
      </c>
      <c r="C211" s="19" t="s">
        <v>73</v>
      </c>
      <c r="D211" s="19" t="s">
        <v>69</v>
      </c>
      <c r="E211" s="21" t="s">
        <v>96</v>
      </c>
      <c r="F211" s="25">
        <v>45293</v>
      </c>
      <c r="G211" s="20">
        <v>600</v>
      </c>
      <c r="H211" s="19" t="s">
        <v>6</v>
      </c>
      <c r="I211" s="19" t="s">
        <v>151</v>
      </c>
    </row>
    <row r="212" spans="1:9" s="68" customFormat="1" ht="78" x14ac:dyDescent="0.3">
      <c r="A212" s="19">
        <v>4</v>
      </c>
      <c r="B212" s="21" t="s">
        <v>10</v>
      </c>
      <c r="C212" s="19" t="s">
        <v>73</v>
      </c>
      <c r="D212" s="19" t="s">
        <v>69</v>
      </c>
      <c r="E212" s="21" t="s">
        <v>96</v>
      </c>
      <c r="F212" s="25">
        <v>45293</v>
      </c>
      <c r="G212" s="20">
        <v>2769</v>
      </c>
      <c r="H212" s="19" t="s">
        <v>6</v>
      </c>
      <c r="I212" s="19" t="s">
        <v>151</v>
      </c>
    </row>
    <row r="213" spans="1:9" s="68" customFormat="1" ht="78" x14ac:dyDescent="0.3">
      <c r="A213" s="19">
        <v>5</v>
      </c>
      <c r="B213" s="21" t="s">
        <v>83</v>
      </c>
      <c r="C213" s="19" t="s">
        <v>73</v>
      </c>
      <c r="D213" s="19" t="s">
        <v>69</v>
      </c>
      <c r="E213" s="21" t="s">
        <v>96</v>
      </c>
      <c r="F213" s="25">
        <v>45293</v>
      </c>
      <c r="G213" s="20">
        <v>1177.5999999999999</v>
      </c>
      <c r="H213" s="19" t="s">
        <v>6</v>
      </c>
      <c r="I213" s="19" t="s">
        <v>151</v>
      </c>
    </row>
    <row r="214" spans="1:9" s="79" customFormat="1" ht="156" x14ac:dyDescent="0.3">
      <c r="A214" s="19">
        <v>6</v>
      </c>
      <c r="B214" s="21" t="s">
        <v>223</v>
      </c>
      <c r="C214" s="19" t="s">
        <v>168</v>
      </c>
      <c r="D214" s="19" t="s">
        <v>70</v>
      </c>
      <c r="E214" s="21" t="s">
        <v>224</v>
      </c>
      <c r="F214" s="25">
        <v>45306</v>
      </c>
      <c r="G214" s="20">
        <v>400</v>
      </c>
      <c r="H214" s="19" t="s">
        <v>6</v>
      </c>
      <c r="I214" s="19"/>
    </row>
    <row r="215" spans="1:9" ht="17.399999999999999" customHeight="1" x14ac:dyDescent="0.3">
      <c r="A215" s="61"/>
      <c r="B215" s="62" t="s">
        <v>40</v>
      </c>
      <c r="C215" s="63" t="s">
        <v>72</v>
      </c>
      <c r="D215" s="63"/>
      <c r="E215" s="64"/>
      <c r="F215" s="61"/>
      <c r="G215" s="30"/>
      <c r="H215" s="61"/>
      <c r="I215" s="61"/>
    </row>
    <row r="216" spans="1:9" ht="16.2" x14ac:dyDescent="0.3">
      <c r="A216" s="61"/>
      <c r="B216" s="62" t="s">
        <v>42</v>
      </c>
      <c r="C216" s="63"/>
      <c r="D216" s="63"/>
      <c r="E216" s="64"/>
      <c r="F216" s="61"/>
      <c r="G216" s="30"/>
      <c r="H216" s="61"/>
      <c r="I216" s="61"/>
    </row>
    <row r="217" spans="1:9" s="79" customFormat="1" ht="46.8" x14ac:dyDescent="0.3">
      <c r="A217" s="19">
        <v>1</v>
      </c>
      <c r="B217" s="21" t="s">
        <v>380</v>
      </c>
      <c r="C217" s="19" t="s">
        <v>73</v>
      </c>
      <c r="D217" s="19" t="s">
        <v>70</v>
      </c>
      <c r="E217" s="21" t="s">
        <v>381</v>
      </c>
      <c r="F217" s="25">
        <v>45303</v>
      </c>
      <c r="G217" s="20">
        <v>1020.638</v>
      </c>
      <c r="H217" s="19" t="s">
        <v>6</v>
      </c>
      <c r="I217" s="19" t="s">
        <v>82</v>
      </c>
    </row>
    <row r="218" spans="1:9" s="79" customFormat="1" ht="62.4" x14ac:dyDescent="0.3">
      <c r="A218" s="19">
        <v>2</v>
      </c>
      <c r="B218" s="21" t="s">
        <v>380</v>
      </c>
      <c r="C218" s="19" t="s">
        <v>73</v>
      </c>
      <c r="D218" s="19" t="s">
        <v>70</v>
      </c>
      <c r="E218" s="21" t="s">
        <v>382</v>
      </c>
      <c r="F218" s="25">
        <v>45308</v>
      </c>
      <c r="G218" s="20">
        <v>553.6</v>
      </c>
      <c r="H218" s="19" t="s">
        <v>6</v>
      </c>
      <c r="I218" s="19" t="s">
        <v>82</v>
      </c>
    </row>
    <row r="219" spans="1:9" ht="16.2" x14ac:dyDescent="0.3">
      <c r="A219" s="61"/>
      <c r="B219" s="62" t="s">
        <v>51</v>
      </c>
      <c r="C219" s="63"/>
      <c r="D219" s="63"/>
      <c r="E219" s="64"/>
      <c r="F219" s="61"/>
      <c r="G219" s="30"/>
      <c r="H219" s="61"/>
      <c r="I219" s="61"/>
    </row>
    <row r="220" spans="1:9" ht="62.4" x14ac:dyDescent="0.3">
      <c r="A220" s="19">
        <v>1</v>
      </c>
      <c r="B220" s="21" t="s">
        <v>207</v>
      </c>
      <c r="C220" s="19" t="s">
        <v>73</v>
      </c>
      <c r="D220" s="19" t="s">
        <v>70</v>
      </c>
      <c r="E220" s="21" t="s">
        <v>208</v>
      </c>
      <c r="F220" s="25">
        <v>45295</v>
      </c>
      <c r="G220" s="20">
        <v>746.91600000000005</v>
      </c>
      <c r="H220" s="19" t="s">
        <v>6</v>
      </c>
      <c r="I220" s="19" t="s">
        <v>209</v>
      </c>
    </row>
    <row r="221" spans="1:9" s="18" customFormat="1" ht="62.4" x14ac:dyDescent="0.3">
      <c r="A221" s="19">
        <v>2</v>
      </c>
      <c r="B221" s="21" t="s">
        <v>343</v>
      </c>
      <c r="C221" s="15" t="s">
        <v>78</v>
      </c>
      <c r="D221" s="19" t="s">
        <v>69</v>
      </c>
      <c r="E221" s="21" t="s">
        <v>345</v>
      </c>
      <c r="F221" s="25">
        <v>45292</v>
      </c>
      <c r="G221" s="20">
        <v>473.7</v>
      </c>
      <c r="H221" s="19" t="s">
        <v>6</v>
      </c>
      <c r="I221" s="19" t="s">
        <v>344</v>
      </c>
    </row>
    <row r="229" spans="6:6" x14ac:dyDescent="0.3">
      <c r="F229" s="42"/>
    </row>
  </sheetData>
  <autoFilter ref="A9:AMB221" xr:uid="{1C4D3C9F-90C0-4912-97C8-F2EFDDA1816C}"/>
  <mergeCells count="14">
    <mergeCell ref="F6:F8"/>
    <mergeCell ref="G6:G7"/>
    <mergeCell ref="H6:H8"/>
    <mergeCell ref="I6:I8"/>
    <mergeCell ref="H1:I1"/>
    <mergeCell ref="H2:I2"/>
    <mergeCell ref="H3:I3"/>
    <mergeCell ref="A4:I4"/>
    <mergeCell ref="H5:I5"/>
    <mergeCell ref="A6:A8"/>
    <mergeCell ref="B6:B8"/>
    <mergeCell ref="C6:C8"/>
    <mergeCell ref="D6:D8"/>
    <mergeCell ref="E6:E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J57:XFD58 J46:XFD51 J33:XFD43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33D79-D176-4F33-B8F5-48DA54B01763}">
  <dimension ref="A1:AMC64"/>
  <sheetViews>
    <sheetView view="pageBreakPreview" zoomScale="60" zoomScaleNormal="60" workbookViewId="0">
      <selection activeCell="D14" sqref="D14"/>
    </sheetView>
  </sheetViews>
  <sheetFormatPr defaultColWidth="8.88671875" defaultRowHeight="15.6" x14ac:dyDescent="0.3"/>
  <cols>
    <col min="1" max="1" width="5.33203125" style="3" customWidth="1"/>
    <col min="2" max="2" width="49.109375" style="5" customWidth="1"/>
    <col min="3" max="3" width="22.44140625" style="3" customWidth="1"/>
    <col min="4" max="4" width="24.21875" style="4" customWidth="1"/>
    <col min="5" max="5" width="8.88671875" style="1"/>
    <col min="6" max="6" width="17.5546875" style="1" customWidth="1"/>
    <col min="7" max="7" width="27.5546875" style="1" customWidth="1"/>
    <col min="8" max="16384" width="8.88671875" style="1"/>
  </cols>
  <sheetData>
    <row r="1" spans="1:7" ht="33" customHeight="1" x14ac:dyDescent="0.3">
      <c r="A1" s="90" t="s">
        <v>95</v>
      </c>
      <c r="B1" s="90"/>
      <c r="C1" s="90"/>
      <c r="D1" s="90"/>
    </row>
    <row r="2" spans="1:7" ht="20.399999999999999" customHeight="1" x14ac:dyDescent="0.3">
      <c r="A2" s="6"/>
      <c r="B2" s="7"/>
      <c r="C2" s="6"/>
      <c r="D2" s="37" t="s">
        <v>157</v>
      </c>
    </row>
    <row r="3" spans="1:7" ht="31.8" customHeight="1" x14ac:dyDescent="0.3">
      <c r="A3" s="8" t="s">
        <v>0</v>
      </c>
      <c r="B3" s="8" t="s">
        <v>92</v>
      </c>
      <c r="C3" s="8" t="s">
        <v>93</v>
      </c>
      <c r="D3" s="29" t="s">
        <v>94</v>
      </c>
    </row>
    <row r="4" spans="1:7" x14ac:dyDescent="0.3">
      <c r="A4" s="8">
        <v>1</v>
      </c>
      <c r="B4" s="8">
        <v>2</v>
      </c>
      <c r="C4" s="8">
        <v>3</v>
      </c>
      <c r="D4" s="9">
        <v>4</v>
      </c>
    </row>
    <row r="5" spans="1:7" ht="16.2" x14ac:dyDescent="0.3">
      <c r="A5" s="2"/>
      <c r="B5" s="10" t="s">
        <v>53</v>
      </c>
      <c r="C5" s="35">
        <f>C6+C14+C23+C36+C42</f>
        <v>160</v>
      </c>
      <c r="D5" s="36">
        <f>D6+D14+D23+D36+D42</f>
        <v>327496.95918999997</v>
      </c>
      <c r="F5" s="32"/>
      <c r="G5" s="31"/>
    </row>
    <row r="6" spans="1:7" ht="16.2" x14ac:dyDescent="0.3">
      <c r="A6" s="11"/>
      <c r="B6" s="33" t="s">
        <v>59</v>
      </c>
      <c r="C6" s="34">
        <f>C7+C8+C10+C11+C12+C13</f>
        <v>3</v>
      </c>
      <c r="D6" s="14">
        <f>D7+D8+D10+D11+D12+D13</f>
        <v>4822.62</v>
      </c>
    </row>
    <row r="7" spans="1:7" s="18" customFormat="1" x14ac:dyDescent="0.3">
      <c r="A7" s="15">
        <v>1</v>
      </c>
      <c r="B7" s="16" t="s">
        <v>12</v>
      </c>
      <c r="C7" s="15">
        <v>0</v>
      </c>
      <c r="D7" s="17">
        <v>0</v>
      </c>
    </row>
    <row r="8" spans="1:7" s="18" customFormat="1" x14ac:dyDescent="0.3">
      <c r="A8" s="15">
        <v>2</v>
      </c>
      <c r="B8" s="16" t="s">
        <v>45</v>
      </c>
      <c r="C8" s="15">
        <v>0</v>
      </c>
      <c r="D8" s="20">
        <v>0</v>
      </c>
    </row>
    <row r="9" spans="1:7" s="18" customFormat="1" x14ac:dyDescent="0.3">
      <c r="A9" s="15">
        <v>3</v>
      </c>
      <c r="B9" s="16" t="s">
        <v>7</v>
      </c>
      <c r="C9" s="15">
        <v>0</v>
      </c>
      <c r="D9" s="17">
        <v>0</v>
      </c>
    </row>
    <row r="10" spans="1:7" s="18" customFormat="1" x14ac:dyDescent="0.3">
      <c r="A10" s="15">
        <v>4</v>
      </c>
      <c r="B10" s="16" t="s">
        <v>29</v>
      </c>
      <c r="C10" s="15">
        <v>0</v>
      </c>
      <c r="D10" s="17">
        <v>0</v>
      </c>
    </row>
    <row r="11" spans="1:7" s="18" customFormat="1" x14ac:dyDescent="0.3">
      <c r="A11" s="15">
        <v>5</v>
      </c>
      <c r="B11" s="16" t="s">
        <v>13</v>
      </c>
      <c r="C11" s="15">
        <v>1</v>
      </c>
      <c r="D11" s="17">
        <f>SUM('ТГ зв'!G17)</f>
        <v>300</v>
      </c>
    </row>
    <row r="12" spans="1:7" s="18" customFormat="1" x14ac:dyDescent="0.3">
      <c r="A12" s="15">
        <v>6</v>
      </c>
      <c r="B12" s="16" t="s">
        <v>31</v>
      </c>
      <c r="C12" s="15">
        <v>1</v>
      </c>
      <c r="D12" s="17">
        <f>SUM('ТГ зв'!G19)</f>
        <v>3550.62</v>
      </c>
    </row>
    <row r="13" spans="1:7" s="18" customFormat="1" x14ac:dyDescent="0.3">
      <c r="A13" s="15">
        <v>7</v>
      </c>
      <c r="B13" s="16" t="s">
        <v>60</v>
      </c>
      <c r="C13" s="15">
        <v>1</v>
      </c>
      <c r="D13" s="17">
        <f>SUM('ТГ зв'!G21)</f>
        <v>972</v>
      </c>
    </row>
    <row r="14" spans="1:7" ht="16.2" x14ac:dyDescent="0.3">
      <c r="A14" s="11"/>
      <c r="B14" s="12" t="s">
        <v>61</v>
      </c>
      <c r="C14" s="13">
        <f>C15+C18+C16</f>
        <v>0</v>
      </c>
      <c r="D14" s="14">
        <f>D15+D18+D16+D17+D19+D20+D21+D22</f>
        <v>0</v>
      </c>
    </row>
    <row r="15" spans="1:7" s="18" customFormat="1" x14ac:dyDescent="0.3">
      <c r="A15" s="15">
        <v>8</v>
      </c>
      <c r="B15" s="16" t="s">
        <v>15</v>
      </c>
      <c r="C15" s="15">
        <v>0</v>
      </c>
      <c r="D15" s="17">
        <v>0</v>
      </c>
    </row>
    <row r="16" spans="1:7" s="18" customFormat="1" x14ac:dyDescent="0.3">
      <c r="A16" s="15">
        <v>9</v>
      </c>
      <c r="B16" s="16" t="s">
        <v>32</v>
      </c>
      <c r="C16" s="15">
        <v>0</v>
      </c>
      <c r="D16" s="17">
        <v>0</v>
      </c>
    </row>
    <row r="17" spans="1:4" s="18" customFormat="1" x14ac:dyDescent="0.3">
      <c r="A17" s="15">
        <v>10</v>
      </c>
      <c r="B17" s="16" t="s">
        <v>16</v>
      </c>
      <c r="C17" s="15">
        <v>0</v>
      </c>
      <c r="D17" s="20">
        <v>0</v>
      </c>
    </row>
    <row r="18" spans="1:4" s="18" customFormat="1" x14ac:dyDescent="0.3">
      <c r="A18" s="15">
        <v>11</v>
      </c>
      <c r="B18" s="16" t="s">
        <v>48</v>
      </c>
      <c r="C18" s="15">
        <v>0</v>
      </c>
      <c r="D18" s="17">
        <v>0</v>
      </c>
    </row>
    <row r="19" spans="1:4" s="18" customFormat="1" x14ac:dyDescent="0.3">
      <c r="A19" s="15">
        <v>12</v>
      </c>
      <c r="B19" s="16" t="s">
        <v>35</v>
      </c>
      <c r="C19" s="15">
        <v>0</v>
      </c>
      <c r="D19" s="17">
        <v>0</v>
      </c>
    </row>
    <row r="20" spans="1:4" s="18" customFormat="1" x14ac:dyDescent="0.3">
      <c r="A20" s="15">
        <v>13</v>
      </c>
      <c r="B20" s="16" t="s">
        <v>39</v>
      </c>
      <c r="C20" s="15">
        <v>0</v>
      </c>
      <c r="D20" s="17">
        <v>0</v>
      </c>
    </row>
    <row r="21" spans="1:4" s="18" customFormat="1" x14ac:dyDescent="0.3">
      <c r="A21" s="15">
        <v>14</v>
      </c>
      <c r="B21" s="16" t="s">
        <v>84</v>
      </c>
      <c r="C21" s="15">
        <v>0</v>
      </c>
      <c r="D21" s="17">
        <v>0</v>
      </c>
    </row>
    <row r="22" spans="1:4" s="18" customFormat="1" x14ac:dyDescent="0.3">
      <c r="A22" s="15">
        <v>15</v>
      </c>
      <c r="B22" s="16" t="s">
        <v>50</v>
      </c>
      <c r="C22" s="15">
        <v>0</v>
      </c>
      <c r="D22" s="17">
        <v>0</v>
      </c>
    </row>
    <row r="23" spans="1:4" ht="16.2" x14ac:dyDescent="0.3">
      <c r="A23" s="11"/>
      <c r="B23" s="12" t="s">
        <v>62</v>
      </c>
      <c r="C23" s="13">
        <f>C24+C26+C28+C29+C30+C33+C34+C31+C32+C35+C25+C27</f>
        <v>65</v>
      </c>
      <c r="D23" s="14">
        <f>D24+D26+D28+D29+D30+D33+D34+D31+D32+D35+D25+D27</f>
        <v>147125.09599999999</v>
      </c>
    </row>
    <row r="24" spans="1:4" s="18" customFormat="1" x14ac:dyDescent="0.3">
      <c r="A24" s="15">
        <v>16</v>
      </c>
      <c r="B24" s="16" t="s">
        <v>20</v>
      </c>
      <c r="C24" s="15">
        <v>28</v>
      </c>
      <c r="D24" s="17">
        <f>SUM('ТГ зв'!G33:G60)</f>
        <v>97049.570999999982</v>
      </c>
    </row>
    <row r="25" spans="1:4" s="18" customFormat="1" x14ac:dyDescent="0.3">
      <c r="A25" s="15">
        <v>17</v>
      </c>
      <c r="B25" s="16" t="s">
        <v>44</v>
      </c>
      <c r="C25" s="15">
        <v>0</v>
      </c>
      <c r="D25" s="17">
        <v>0</v>
      </c>
    </row>
    <row r="26" spans="1:4" s="18" customFormat="1" x14ac:dyDescent="0.3">
      <c r="A26" s="15">
        <v>18</v>
      </c>
      <c r="B26" s="16" t="s">
        <v>18</v>
      </c>
      <c r="C26" s="15">
        <v>10</v>
      </c>
      <c r="D26" s="17">
        <f>SUM('ТГ зв'!G63:G72)</f>
        <v>14332.089999999998</v>
      </c>
    </row>
    <row r="27" spans="1:4" s="18" customFormat="1" x14ac:dyDescent="0.3">
      <c r="A27" s="15">
        <v>19</v>
      </c>
      <c r="B27" s="16" t="s">
        <v>46</v>
      </c>
      <c r="C27" s="15">
        <v>0</v>
      </c>
      <c r="D27" s="17">
        <v>0</v>
      </c>
    </row>
    <row r="28" spans="1:4" s="18" customFormat="1" x14ac:dyDescent="0.3">
      <c r="A28" s="15">
        <v>20</v>
      </c>
      <c r="B28" s="16" t="s">
        <v>19</v>
      </c>
      <c r="C28" s="15">
        <v>4</v>
      </c>
      <c r="D28" s="17">
        <f>SUM('ТГ зв'!G75:G78)</f>
        <v>7084.5</v>
      </c>
    </row>
    <row r="29" spans="1:4" s="18" customFormat="1" x14ac:dyDescent="0.3">
      <c r="A29" s="15">
        <v>21</v>
      </c>
      <c r="B29" s="16" t="s">
        <v>22</v>
      </c>
      <c r="C29" s="15">
        <v>0</v>
      </c>
      <c r="D29" s="17">
        <v>0</v>
      </c>
    </row>
    <row r="30" spans="1:4" s="18" customFormat="1" x14ac:dyDescent="0.3">
      <c r="A30" s="15">
        <v>22</v>
      </c>
      <c r="B30" s="16" t="s">
        <v>8</v>
      </c>
      <c r="C30" s="15">
        <v>0</v>
      </c>
      <c r="D30" s="17">
        <v>0</v>
      </c>
    </row>
    <row r="31" spans="1:4" s="18" customFormat="1" ht="13.8" customHeight="1" x14ac:dyDescent="0.3">
      <c r="A31" s="15">
        <v>23</v>
      </c>
      <c r="B31" s="16" t="s">
        <v>37</v>
      </c>
      <c r="C31" s="15">
        <v>0</v>
      </c>
      <c r="D31" s="17">
        <v>0</v>
      </c>
    </row>
    <row r="32" spans="1:4" s="18" customFormat="1" x14ac:dyDescent="0.3">
      <c r="A32" s="15">
        <v>24</v>
      </c>
      <c r="B32" s="16" t="s">
        <v>38</v>
      </c>
      <c r="C32" s="15">
        <v>2</v>
      </c>
      <c r="D32" s="17">
        <f>SUM('ТГ зв'!G83:G84)</f>
        <v>3954.9</v>
      </c>
    </row>
    <row r="33" spans="1:4" s="18" customFormat="1" x14ac:dyDescent="0.3">
      <c r="A33" s="15">
        <v>25</v>
      </c>
      <c r="B33" s="16" t="s">
        <v>28</v>
      </c>
      <c r="C33" s="15">
        <v>4</v>
      </c>
      <c r="D33" s="17">
        <f>SUM('ТГ зв'!G86:G89)</f>
        <v>2564.2399999999998</v>
      </c>
    </row>
    <row r="34" spans="1:4" s="18" customFormat="1" x14ac:dyDescent="0.3">
      <c r="A34" s="15">
        <v>26</v>
      </c>
      <c r="B34" s="16" t="s">
        <v>30</v>
      </c>
      <c r="C34" s="15">
        <v>17</v>
      </c>
      <c r="D34" s="17">
        <f>SUM('ТГ зв'!G91:G107)</f>
        <v>22139.795000000002</v>
      </c>
    </row>
    <row r="35" spans="1:4" s="18" customFormat="1" x14ac:dyDescent="0.3">
      <c r="A35" s="15">
        <v>27</v>
      </c>
      <c r="B35" s="16" t="s">
        <v>43</v>
      </c>
      <c r="C35" s="15">
        <v>0</v>
      </c>
      <c r="D35" s="17">
        <v>0</v>
      </c>
    </row>
    <row r="36" spans="1:4" ht="16.2" x14ac:dyDescent="0.3">
      <c r="A36" s="11"/>
      <c r="B36" s="12" t="s">
        <v>63</v>
      </c>
      <c r="C36" s="13">
        <f>C37+C40+C41</f>
        <v>8</v>
      </c>
      <c r="D36" s="14">
        <f>D37+D40+D41</f>
        <v>3396.0610000000001</v>
      </c>
    </row>
    <row r="37" spans="1:4" s="18" customFormat="1" x14ac:dyDescent="0.3">
      <c r="A37" s="15">
        <v>28</v>
      </c>
      <c r="B37" s="16" t="s">
        <v>23</v>
      </c>
      <c r="C37" s="15">
        <v>8</v>
      </c>
      <c r="D37" s="17">
        <f>SUM('ТГ зв'!G111:G118)</f>
        <v>3396.0610000000001</v>
      </c>
    </row>
    <row r="38" spans="1:4" s="18" customFormat="1" x14ac:dyDescent="0.3">
      <c r="A38" s="15">
        <v>29</v>
      </c>
      <c r="B38" s="16" t="s">
        <v>47</v>
      </c>
      <c r="C38" s="15">
        <v>0</v>
      </c>
      <c r="D38" s="17">
        <v>0</v>
      </c>
    </row>
    <row r="39" spans="1:4" s="18" customFormat="1" x14ac:dyDescent="0.3">
      <c r="A39" s="15">
        <v>30</v>
      </c>
      <c r="B39" s="16" t="s">
        <v>34</v>
      </c>
      <c r="C39" s="15">
        <v>0</v>
      </c>
      <c r="D39" s="17">
        <v>0</v>
      </c>
    </row>
    <row r="40" spans="1:4" s="18" customFormat="1" x14ac:dyDescent="0.3">
      <c r="A40" s="15">
        <v>31</v>
      </c>
      <c r="B40" s="16" t="s">
        <v>36</v>
      </c>
      <c r="C40" s="15">
        <v>0</v>
      </c>
      <c r="D40" s="17">
        <v>0</v>
      </c>
    </row>
    <row r="41" spans="1:4" s="18" customFormat="1" x14ac:dyDescent="0.3">
      <c r="A41" s="15">
        <v>32</v>
      </c>
      <c r="B41" s="16" t="s">
        <v>41</v>
      </c>
      <c r="C41" s="15">
        <v>0</v>
      </c>
      <c r="D41" s="17">
        <v>0</v>
      </c>
    </row>
    <row r="42" spans="1:4" ht="16.2" x14ac:dyDescent="0.3">
      <c r="A42" s="11"/>
      <c r="B42" s="12" t="s">
        <v>64</v>
      </c>
      <c r="C42" s="72">
        <f>C43+C45+C47+C49+C51+C52+C53+C46+C54+C55+C48+C56</f>
        <v>84</v>
      </c>
      <c r="D42" s="14">
        <f>D43+D45+D47+D49+D51+D52+D53+D46+D54+D55+D48+D56</f>
        <v>172153.18219000002</v>
      </c>
    </row>
    <row r="43" spans="1:4" s="18" customFormat="1" x14ac:dyDescent="0.3">
      <c r="A43" s="15">
        <v>33</v>
      </c>
      <c r="B43" s="16" t="s">
        <v>27</v>
      </c>
      <c r="C43" s="15">
        <v>22</v>
      </c>
      <c r="D43" s="17">
        <f>SUM('ТГ зв'!G125:G146)</f>
        <v>51463.918770000004</v>
      </c>
    </row>
    <row r="44" spans="1:4" s="18" customFormat="1" x14ac:dyDescent="0.3">
      <c r="A44" s="15">
        <v>34</v>
      </c>
      <c r="B44" s="16" t="s">
        <v>9</v>
      </c>
      <c r="C44" s="15">
        <v>0</v>
      </c>
      <c r="D44" s="17">
        <v>0</v>
      </c>
    </row>
    <row r="45" spans="1:4" s="18" customFormat="1" x14ac:dyDescent="0.3">
      <c r="A45" s="15">
        <v>35</v>
      </c>
      <c r="B45" s="16" t="s">
        <v>14</v>
      </c>
      <c r="C45" s="15">
        <v>5</v>
      </c>
      <c r="D45" s="17">
        <f>SUM('ТГ зв'!G149:G153)</f>
        <v>8821.862000000001</v>
      </c>
    </row>
    <row r="46" spans="1:4" s="18" customFormat="1" x14ac:dyDescent="0.3">
      <c r="A46" s="15">
        <v>36</v>
      </c>
      <c r="B46" s="16" t="s">
        <v>33</v>
      </c>
      <c r="C46" s="15">
        <v>5</v>
      </c>
      <c r="D46" s="17">
        <f>SUM('ТГ зв'!G155:G159)</f>
        <v>2320.2000000000003</v>
      </c>
    </row>
    <row r="47" spans="1:4" s="18" customFormat="1" x14ac:dyDescent="0.3">
      <c r="A47" s="15">
        <v>37</v>
      </c>
      <c r="B47" s="16" t="s">
        <v>17</v>
      </c>
      <c r="C47" s="15">
        <v>9</v>
      </c>
      <c r="D47" s="17">
        <f>SUM('ТГ зв'!G161:G169)</f>
        <v>16735.843000000001</v>
      </c>
    </row>
    <row r="48" spans="1:4" s="18" customFormat="1" x14ac:dyDescent="0.3">
      <c r="A48" s="15">
        <v>38</v>
      </c>
      <c r="B48" s="16" t="s">
        <v>49</v>
      </c>
      <c r="C48" s="15">
        <v>0</v>
      </c>
      <c r="D48" s="17">
        <v>0</v>
      </c>
    </row>
    <row r="49" spans="1:1017" s="18" customFormat="1" x14ac:dyDescent="0.3">
      <c r="A49" s="15">
        <v>39</v>
      </c>
      <c r="B49" s="16" t="s">
        <v>21</v>
      </c>
      <c r="C49" s="15">
        <v>10</v>
      </c>
      <c r="D49" s="17">
        <f>SUM('ТГ зв'!G172:G181)</f>
        <v>44827.753999999994</v>
      </c>
    </row>
    <row r="50" spans="1:1017" s="18" customFormat="1" x14ac:dyDescent="0.3">
      <c r="A50" s="15">
        <v>40</v>
      </c>
      <c r="B50" s="16" t="s">
        <v>24</v>
      </c>
      <c r="C50" s="15">
        <v>0</v>
      </c>
      <c r="D50" s="17">
        <v>0</v>
      </c>
    </row>
    <row r="51" spans="1:1017" s="18" customFormat="1" x14ac:dyDescent="0.3">
      <c r="A51" s="15">
        <v>41</v>
      </c>
      <c r="B51" s="16" t="s">
        <v>25</v>
      </c>
      <c r="C51" s="15">
        <v>17</v>
      </c>
      <c r="D51" s="17">
        <f>SUM('ТГ зв'!G184:G200)</f>
        <v>34226.652419999999</v>
      </c>
    </row>
    <row r="52" spans="1:1017" s="18" customFormat="1" x14ac:dyDescent="0.3">
      <c r="A52" s="15">
        <v>42</v>
      </c>
      <c r="B52" s="16" t="s">
        <v>26</v>
      </c>
      <c r="C52" s="15">
        <v>6</v>
      </c>
      <c r="D52" s="17">
        <f>SUM('ТГ зв'!G202:G207)</f>
        <v>4924.0999999999995</v>
      </c>
    </row>
    <row r="53" spans="1:1017" s="18" customFormat="1" x14ac:dyDescent="0.3">
      <c r="A53" s="15">
        <v>43</v>
      </c>
      <c r="B53" s="16" t="s">
        <v>11</v>
      </c>
      <c r="C53" s="15">
        <v>6</v>
      </c>
      <c r="D53" s="17">
        <f>SUM('ТГ зв'!G209:G214)</f>
        <v>6037.9979999999996</v>
      </c>
    </row>
    <row r="54" spans="1:1017" s="18" customFormat="1" x14ac:dyDescent="0.3">
      <c r="A54" s="15">
        <v>44</v>
      </c>
      <c r="B54" s="16" t="s">
        <v>40</v>
      </c>
      <c r="C54" s="15">
        <v>0</v>
      </c>
      <c r="D54" s="17">
        <v>0</v>
      </c>
    </row>
    <row r="55" spans="1:1017" s="18" customFormat="1" x14ac:dyDescent="0.3">
      <c r="A55" s="15">
        <v>45</v>
      </c>
      <c r="B55" s="16" t="s">
        <v>42</v>
      </c>
      <c r="C55" s="15">
        <v>2</v>
      </c>
      <c r="D55" s="17">
        <f>SUM('ТГ зв'!G217:G218)</f>
        <v>1574.2380000000001</v>
      </c>
    </row>
    <row r="56" spans="1:1017" s="18" customFormat="1" x14ac:dyDescent="0.3">
      <c r="A56" s="15">
        <v>46</v>
      </c>
      <c r="B56" s="16" t="s">
        <v>51</v>
      </c>
      <c r="C56" s="15">
        <v>2</v>
      </c>
      <c r="D56" s="17">
        <f>SUM('ТГ зв'!G220:G221)</f>
        <v>1220.616</v>
      </c>
    </row>
    <row r="64" spans="1:1017" s="4" customFormat="1" x14ac:dyDescent="0.3">
      <c r="A64" s="3"/>
      <c r="B64" s="5"/>
      <c r="C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</row>
  </sheetData>
  <autoFilter ref="A4:D56" xr:uid="{0528D5D3-84EF-4C3F-BD4F-B606B9FBFC26}"/>
  <sortState xmlns:xlrd2="http://schemas.microsoft.com/office/spreadsheetml/2017/richdata2" ref="A26:AMH35">
    <sortCondition ref="A26"/>
  </sortState>
  <mergeCells count="1">
    <mergeCell ref="A1:D1"/>
  </mergeCells>
  <pageMargins left="0.78740157480314965" right="0.70866141732283472" top="0.59055118110236227" bottom="0.59055118110236227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ТГ зв</vt:lpstr>
      <vt:lpstr>ТГ (2)</vt:lpstr>
      <vt:lpstr>'ТГ (2)'!Заголовки_для_друку</vt:lpstr>
      <vt:lpstr>'ТГ зв'!Заголовки_для_друку</vt:lpstr>
      <vt:lpstr>'ТГ (2)'!Область_друку</vt:lpstr>
      <vt:lpstr>'ТГ зв'!Область_друку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2024-01-22T17:56:56Z</dcterms:modified>
</cp:coreProperties>
</file>