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1A8EE20-09D6-426E-A240-E17879E6D187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ТГ зв" sheetId="3" r:id="rId1"/>
    <sheet name="ТГ (2)" sheetId="2" r:id="rId2"/>
  </sheets>
  <definedNames>
    <definedName name="_xlnm._FilterDatabase" localSheetId="1" hidden="1">'ТГ (2)'!$A$4:$D$56</definedName>
    <definedName name="_xlnm._FilterDatabase" localSheetId="0" hidden="1">'ТГ зв'!$A$9:$O$98</definedName>
    <definedName name="_xlnm.Print_Titles" localSheetId="1">'ТГ (2)'!$4:$4</definedName>
    <definedName name="_xlnm.Print_Titles" localSheetId="0">'ТГ зв'!$9:$9</definedName>
    <definedName name="_xlnm.Print_Area" localSheetId="1">'ТГ (2)'!$A$1:$D$56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C14" i="2"/>
  <c r="D26" i="2" l="1"/>
  <c r="D34" i="2" l="1"/>
  <c r="G10" i="3" l="1"/>
  <c r="D56" i="2" l="1"/>
  <c r="D45" i="2" l="1"/>
  <c r="D31" i="2" l="1"/>
  <c r="D7" i="2" l="1"/>
  <c r="D27" i="2" l="1"/>
  <c r="D30" i="2" l="1"/>
  <c r="D12" i="2" l="1"/>
  <c r="D43" i="2" l="1"/>
  <c r="D47" i="2" l="1"/>
  <c r="D24" i="2" l="1"/>
  <c r="C36" i="2" l="1"/>
  <c r="D36" i="2" l="1"/>
  <c r="C42" i="2" l="1"/>
  <c r="D14" i="2" l="1"/>
  <c r="D42" i="2" l="1"/>
  <c r="C6" i="2" l="1"/>
  <c r="D23" i="2" l="1"/>
  <c r="D6" i="2" s="1"/>
  <c r="C23" i="2"/>
  <c r="C5" i="2" l="1"/>
  <c r="D5" i="2"/>
</calcChain>
</file>

<file path=xl/sharedStrings.xml><?xml version="1.0" encoding="utf-8"?>
<sst xmlns="http://schemas.openxmlformats.org/spreadsheetml/2006/main" count="474" uniqueCount="254">
  <si>
    <t>№ п/п</t>
  </si>
  <si>
    <t xml:space="preserve">Предмет закупівлі </t>
  </si>
  <si>
    <t>(назва, код)</t>
  </si>
  <si>
    <t>Джерело фінансування закупівлі</t>
  </si>
  <si>
    <t>до листа департаменту економіки облдержадміністрації</t>
  </si>
  <si>
    <t>тис. грн</t>
  </si>
  <si>
    <t>місцевий бюджет</t>
  </si>
  <si>
    <t>Світлодарська</t>
  </si>
  <si>
    <t>Миколаївська</t>
  </si>
  <si>
    <t>Авдіївська</t>
  </si>
  <si>
    <t xml:space="preserve">Селидівська </t>
  </si>
  <si>
    <t xml:space="preserve">Бахмутська </t>
  </si>
  <si>
    <t>Соледарська</t>
  </si>
  <si>
    <t>Білозерська</t>
  </si>
  <si>
    <t>Волноваська</t>
  </si>
  <si>
    <t>Вугледарська</t>
  </si>
  <si>
    <t>Добропільська</t>
  </si>
  <si>
    <t>Дружківська</t>
  </si>
  <si>
    <t>Костянтинівська</t>
  </si>
  <si>
    <t>Краматорська</t>
  </si>
  <si>
    <t>Курахівська</t>
  </si>
  <si>
    <t>Лиманська</t>
  </si>
  <si>
    <t>Маріупольська</t>
  </si>
  <si>
    <t>Мар'їнська</t>
  </si>
  <si>
    <t>Мирноградська</t>
  </si>
  <si>
    <t>Новогродівська</t>
  </si>
  <si>
    <t>Покровська</t>
  </si>
  <si>
    <t>Святогірська</t>
  </si>
  <si>
    <t>Сіверська</t>
  </si>
  <si>
    <t>Слов'янська</t>
  </si>
  <si>
    <t>Торецька</t>
  </si>
  <si>
    <t>Великоновосілківська</t>
  </si>
  <si>
    <t>Гродівська</t>
  </si>
  <si>
    <t>Мангушська</t>
  </si>
  <si>
    <t xml:space="preserve">Мирненська </t>
  </si>
  <si>
    <t>Нікольська</t>
  </si>
  <si>
    <t>Новодонецька</t>
  </si>
  <si>
    <t>Олександрівська</t>
  </si>
  <si>
    <t>Ольгинська</t>
  </si>
  <si>
    <t>Очеретинська</t>
  </si>
  <si>
    <t>Сартанська</t>
  </si>
  <si>
    <t>Удачненська</t>
  </si>
  <si>
    <t>Черкаська</t>
  </si>
  <si>
    <t>Андріївська</t>
  </si>
  <si>
    <t>Званівська</t>
  </si>
  <si>
    <t>Іллінівська</t>
  </si>
  <si>
    <t>Кальчицька</t>
  </si>
  <si>
    <t>Комарська</t>
  </si>
  <si>
    <t>Криворізька</t>
  </si>
  <si>
    <t>Хлібодарівська</t>
  </si>
  <si>
    <t>Шахівська</t>
  </si>
  <si>
    <t>НСЗУ</t>
  </si>
  <si>
    <t>Донецька область</t>
  </si>
  <si>
    <t xml:space="preserve">Запланована сума закупівлі, </t>
  </si>
  <si>
    <t>Бахмутський район</t>
  </si>
  <si>
    <t>Часовоярська</t>
  </si>
  <si>
    <t>Волноваський район</t>
  </si>
  <si>
    <t>Краматорський район</t>
  </si>
  <si>
    <t>Маріупольський район</t>
  </si>
  <si>
    <t>Покровський район</t>
  </si>
  <si>
    <t>Назва району, територіальної громади
Замовник</t>
  </si>
  <si>
    <t>Напрямок використання коштів</t>
  </si>
  <si>
    <t>Дата планового оголошення</t>
  </si>
  <si>
    <t xml:space="preserve">Інформація
про заплановані закупівлі робіт, послуг, товарів 
по територіальним громадам Донецької області                                         </t>
  </si>
  <si>
    <t>товар</t>
  </si>
  <si>
    <t>послуга</t>
  </si>
  <si>
    <t>закупівлі відсутні</t>
  </si>
  <si>
    <t>електроенергія</t>
  </si>
  <si>
    <t>паливно-мастильні матеріали</t>
  </si>
  <si>
    <t>Додаток 2</t>
  </si>
  <si>
    <t>Старомлинівська</t>
  </si>
  <si>
    <t xml:space="preserve">Відділ освіти Слов'янської міської військової адміністрації Краматорського району Донецької області </t>
  </si>
  <si>
    <t xml:space="preserve">Назва району, територіальної громади
</t>
  </si>
  <si>
    <t>Кількість закупівель</t>
  </si>
  <si>
    <t>Запланована сума закупівлі, тис. грн</t>
  </si>
  <si>
    <t xml:space="preserve">Інформація
про заплановані закупівлі робіт, послуг, товарів по територіальним громадам Донецької області                                         </t>
  </si>
  <si>
    <t>теплова енергія</t>
  </si>
  <si>
    <t>КП "Покровська міська стоматологічна поліклініка" Покровської міської ради Донецької області</t>
  </si>
  <si>
    <t>Відділ освіти Білозерської міської ради</t>
  </si>
  <si>
    <t xml:space="preserve">послуга </t>
  </si>
  <si>
    <t>КНП "ЦПМСД Білозерської міської ради"</t>
  </si>
  <si>
    <t>благоустрій</t>
  </si>
  <si>
    <t xml:space="preserve">Управління житлово-комунального господарства Слов’янської міської військової адміністрації Краматорського району Донецької області </t>
  </si>
  <si>
    <t xml:space="preserve">інші </t>
  </si>
  <si>
    <t>охорона здоров'я</t>
  </si>
  <si>
    <t>Управління освіти Краматорської міської ради</t>
  </si>
  <si>
    <t>«Пара, гаряча вода та пов’язана продукція» код ДК 021:2015 – 09320000-8 (теплова енергія)</t>
  </si>
  <si>
    <t>КП "Добро" Добропільської міської ради</t>
  </si>
  <si>
    <t>ДК 021:2015-09320000-8 (пара, гаряча вода та пов`язана продукція (послуги з постачання теплової енергії)</t>
  </si>
  <si>
    <t>ТОВ "ДТЕК ВИСОКОВОЛЬТНІ МЕРЕЖІ"</t>
  </si>
  <si>
    <t>продукти харчування</t>
  </si>
  <si>
    <t>КНП СМР "ЦПМСД м.Слов`янська"</t>
  </si>
  <si>
    <t>АТ "ДТЕК ДОНЕЦЬКІ ЕЛЕКТРОМЕРЕЖІ"</t>
  </si>
  <si>
    <t>інші</t>
  </si>
  <si>
    <t>Східний центр комплексної реабілітації для осіб  з інвалідністю Дружківської міської ради</t>
  </si>
  <si>
    <t>Покровська міська рада Донецької області</t>
  </si>
  <si>
    <t>Електрична енергія</t>
  </si>
  <si>
    <t xml:space="preserve">транспорт </t>
  </si>
  <si>
    <t>інформатизація</t>
  </si>
  <si>
    <t>Управління житлово-комунального господарства Краматорської міської ради</t>
  </si>
  <si>
    <r>
      <t xml:space="preserve">Вид закупівлі 
</t>
    </r>
    <r>
      <rPr>
        <b/>
        <i/>
        <sz val="12"/>
        <rFont val="Times New Roman"/>
        <family val="1"/>
        <charset val="204"/>
      </rPr>
      <t>(робота, послуга, товар)</t>
    </r>
  </si>
  <si>
    <r>
      <t xml:space="preserve">Плануємий постачальник
</t>
    </r>
    <r>
      <rPr>
        <b/>
        <i/>
        <sz val="12"/>
        <rFont val="Times New Roman"/>
        <family val="1"/>
        <charset val="204"/>
      </rPr>
      <t>(за наявності)</t>
    </r>
  </si>
  <si>
    <t>Торецька міська військова адміністрація Бахмутського району Донецької області</t>
  </si>
  <si>
    <t>транспорт</t>
  </si>
  <si>
    <t>ДК 021:2015 65310000-9 Розподіл електричної енергії (послуги з розподілу електричної енергії та послуги з забезпечення (компенсації) перетікань реактивної електроенергії)</t>
  </si>
  <si>
    <t>місцевий бюджет, власні кошти</t>
  </si>
  <si>
    <t>КНП «БАГАТОПРОФІЛЬНА ЛІКАРНЯ ІНТЕНСИВНОГО ЛІКУВАННЯ М.БАХМУТ»</t>
  </si>
  <si>
    <t>Іллінівська сільська рада</t>
  </si>
  <si>
    <t>ДК 021:2015:09310000-5: Електрична енергія</t>
  </si>
  <si>
    <t>Послуги вантажного транспортного засобу (самосвал) (60180000-3 - Прокат вантажних транспортних засобів із водієм для перевезення товарів)</t>
  </si>
  <si>
    <t xml:space="preserve">місцевий бюджет, НСЗУ  </t>
  </si>
  <si>
    <t>Код ЄДРПОУ постачальника</t>
  </si>
  <si>
    <t>Інформація щодо товару</t>
  </si>
  <si>
    <t>Посилання на закупівлю в електронній системі</t>
  </si>
  <si>
    <r>
      <t xml:space="preserve">Одиниця виміру
</t>
    </r>
    <r>
      <rPr>
        <i/>
        <sz val="12"/>
        <color theme="1"/>
        <rFont val="Times New Roman"/>
        <family val="1"/>
        <charset val="204"/>
      </rPr>
      <t>(штуки, тонни, кілограми, куб. м, пог. м тощо)</t>
    </r>
  </si>
  <si>
    <t>Кількість</t>
  </si>
  <si>
    <r>
      <t xml:space="preserve">Вартість за одиницю з урахуванням ПДВ, </t>
    </r>
    <r>
      <rPr>
        <i/>
        <sz val="12"/>
        <color theme="1"/>
        <rFont val="Times New Roman"/>
        <family val="1"/>
        <charset val="204"/>
      </rPr>
      <t>грн</t>
    </r>
  </si>
  <si>
    <t>Короткий опис товару</t>
  </si>
  <si>
    <t>літри</t>
  </si>
  <si>
    <t>штуки</t>
  </si>
  <si>
    <t>Електрична енергія, вільні ціни, з розподілом</t>
  </si>
  <si>
    <t>021:2015: 09310000-5 Електрична енергія</t>
  </si>
  <si>
    <t>Гкал</t>
  </si>
  <si>
    <t>електрична енергія</t>
  </si>
  <si>
    <t>Послуги з розподілу і перетіканню ел.енергії</t>
  </si>
  <si>
    <t>ДК 021:2015: 09310000-5 Електрична енергія</t>
  </si>
  <si>
    <t>куб. м</t>
  </si>
  <si>
    <t>КНП СМР "Міська клінічна лікарня м.Слов’янська" 01991197</t>
  </si>
  <si>
    <t>Послуги пасажирського автобусу (60170000-0 - Прокат пасажирських транспортних засобів із водієм)</t>
  </si>
  <si>
    <t>ДК 021:2015: 33750000-2 Засоби для догляду за малюками</t>
  </si>
  <si>
    <t>Послуги з постачання теплової енергії.</t>
  </si>
  <si>
    <t>Послуги з постачання теплової енергії     ДК 021;2015 09320000-8   Пара, гаряча вода та пов’язана продукція</t>
  </si>
  <si>
    <t>Послуги з розподілу електричної енергії (ДК 021:2015: код 65310000-9 «Розподіл електричної енергії»)</t>
  </si>
  <si>
    <t xml:space="preserve">ТОВ "СКАЙ СОФТ"
</t>
  </si>
  <si>
    <t xml:space="preserve">ТОВ "ДОНЕЦЬКІ ЕНЕРГЕТИЧНІ ПОСЛУГИ" </t>
  </si>
  <si>
    <t>00131268</t>
  </si>
  <si>
    <t>ТОВ "СКАЙ СОФТ ЕНЕРДЖІ"</t>
  </si>
  <si>
    <t>ДК 021:2015:09320000-8: Пара, гаряча вода та пов’язана продукція - Теплова енергія</t>
  </si>
  <si>
    <t>електрична енергія, з розподілом</t>
  </si>
  <si>
    <t>Електрична енергія, з розподілом</t>
  </si>
  <si>
    <t>місцевий бюджет, відшкодування орендарів</t>
  </si>
  <si>
    <t xml:space="preserve">Електрична енергія, з розподілом (ДК 021:2015:09310000-5: Електрична енергія)
</t>
  </si>
  <si>
    <t>ДК 021:2015: 65310000-9 Розподіл електричної енергії</t>
  </si>
  <si>
    <t>станом на 09.01.2025</t>
  </si>
  <si>
    <t xml:space="preserve">	Заклад загальної середньої освіти гімназія №12 Дружківської міської ради Донецької області</t>
  </si>
  <si>
    <t>Електрична енергія, вільні ціни з розподілом (ДК 021:2015:09310000-5: Електрична енергія)</t>
  </si>
  <si>
    <t>Електрична енергія, вільні ціни з розподілом</t>
  </si>
  <si>
    <t xml:space="preserve">UA-2025-01-02-002441-a </t>
  </si>
  <si>
    <t>КП “Дружківка автоелектротранс” Дружківської міської ради</t>
  </si>
  <si>
    <t>31018149</t>
  </si>
  <si>
    <t xml:space="preserve">розподіл електричної енергії </t>
  </si>
  <si>
    <t>UA-2025-01-03-004804-a</t>
  </si>
  <si>
    <t>кВт⋅год</t>
  </si>
  <si>
    <t>UA-2025-01-07-004442-a</t>
  </si>
  <si>
    <t xml:space="preserve">КВП «Краматорська тепломережа» </t>
  </si>
  <si>
    <t>https://prozorro.gov.ua/tender/UA-2025-01-02-000361-a</t>
  </si>
  <si>
    <t>"Розподіл електричної енергії" код ДК 021:2015 - 65310000-9 (послуги з розподілу електричної енергії)</t>
  </si>
  <si>
    <t>https://prozorro.gov.ua/tender/UA-2025-01-02-001549-a</t>
  </si>
  <si>
    <t>Управління з гуманітариних питань</t>
  </si>
  <si>
    <t>https://prozorro.gov.ua/tender/UA-2025-01-03-002350-a</t>
  </si>
  <si>
    <t>Електрична енергія, з розподілом,  ДК 021:2015:09310000-5: Електрична енергія</t>
  </si>
  <si>
    <t>https://prozorro.gov.ua/tender/UA-2025-01-02-004047-a</t>
  </si>
  <si>
    <t>КНП "ЦПМСД № 1" КМР</t>
  </si>
  <si>
    <t>ДК 021:2015:50110000-9: Послуги з ремонту і технічного обслуговування мототранспортних засобів і супутнього обладнання - Послуги з поточного ремонту та технічного обслуговування автомобілів</t>
  </si>
  <si>
    <t>https://prozorro.gov.ua/tender/UA-2025-01-07-004784-a</t>
  </si>
  <si>
    <t>Електрична енергія за кодом ДК 021:2015:09310000-5 – Електрична енергія</t>
  </si>
  <si>
    <t>03.01.2025.</t>
  </si>
  <si>
    <t>https://prozorro.gov.ua/tender/UA-2025-01-03-001618-a</t>
  </si>
  <si>
    <t>Екскаватор-навантажувач BOBCAT B780, або еквівалент - ДК 021:2015:43260000-3: Механічні лопати, екскаватори та ковшові навантажувачі, гірнича техніка</t>
  </si>
  <si>
    <t>https://prozorro.gov.ua/tender/UA-2025-01-03-006393-a</t>
  </si>
  <si>
    <t>Екскаватор-навантажувач BOBCAT B780 або еквівалент (43260000-3 - Механічні лопати, екскаватори та ковшові навантажувачі, гірнича техніка)</t>
  </si>
  <si>
    <t>https://prozorro.gov.ua/tender/UA-2025-01-03-004600-a</t>
  </si>
  <si>
    <t>https://prozorro.gov.ua/tender/UA-2025-01-07-008396-a</t>
  </si>
  <si>
    <t>https://prozorro.gov.ua/tender/UA-2025-01-07-008407-a</t>
  </si>
  <si>
    <t>КП "Краматорське трамвайно-тролейбусне управління"</t>
  </si>
  <si>
    <t>КП "Дільниця по ремонту, утриманню автошляхів та споруджень на них"</t>
  </si>
  <si>
    <t>КНП "МІська лікарня №2" Краматорської міської ради</t>
  </si>
  <si>
    <t>години</t>
  </si>
  <si>
    <t xml:space="preserve">послуги з утримання кладовища по вул.Літературна, м.Слов'янськ </t>
  </si>
  <si>
    <t>https://prozorro.gov.ua/tender/UA-2025-01-06-004405-a</t>
  </si>
  <si>
    <t xml:space="preserve">послуги з утримання кладовища по вул.Д. Галицького, м.Слов'янськ </t>
  </si>
  <si>
    <t>https://prozorro.gov.ua/tender/UA-2025-01-06-005514-a</t>
  </si>
  <si>
    <t>пари</t>
  </si>
  <si>
    <t>рукавички оглядові нестерильні, стерильні</t>
  </si>
  <si>
    <t>https://prozorro.gov.ua/tender/UA-2025-01-06-001462-a</t>
  </si>
  <si>
    <t>памперси дорослі, памперси дитячі</t>
  </si>
  <si>
    <t>https://prozorro.gov.ua/tender/UA-2025-01-07-002727-a</t>
  </si>
  <si>
    <t>КП "АТП 052814"</t>
  </si>
  <si>
    <t>послуги з вивезення побутових відходів</t>
  </si>
  <si>
    <t>https://zakupivli.pro/gov/tenders/ua-2025-01-03-005884-a</t>
  </si>
  <si>
    <t>хліб з пшеничного борошна</t>
  </si>
  <si>
    <t>https://zakupivli.pro/gov/tenders/ua-2025-01-06-005726-a/lot-fb4664efe52c4bcf8f4a190216e92168</t>
  </si>
  <si>
    <t>послуги з розподілу електричної енергії для закладів освіти</t>
  </si>
  <si>
    <t>https://prozorro.gov.ua/tender/UA-2025-01-03-003414-a</t>
  </si>
  <si>
    <t>КЗ "Школа мистецтв № 2"</t>
  </si>
  <si>
    <t xml:space="preserve">ТОВ «ДОНЕЦЬКІ ЕНЕРГЕТИЧНІ ПОСЛУГИ» </t>
  </si>
  <si>
    <t>https://www.dzo.com.ua/tenders/25674158</t>
  </si>
  <si>
    <t xml:space="preserve">ДК 021:2015:  98370000-7 Поховальні та супутні послуги  </t>
  </si>
  <si>
    <t xml:space="preserve">ДК 021:2015: 98370000-7 Поховальні та супутні послуги  </t>
  </si>
  <si>
    <t>ДК 021:2015: 33140000-3 Медичні матеріали</t>
  </si>
  <si>
    <t>ДК 021:2015: 90513000-6 Послуги з поводження із безпечними сміттям і відходами та їх утилізація/видалення</t>
  </si>
  <si>
    <t>повадження з відходами</t>
  </si>
  <si>
    <t>ДК 021:2015: 15810000-9 Хлібопродукти, свіжовипечені хлібобулочні та кондитерські вироби</t>
  </si>
  <si>
    <t>Заклади освіти. Відділ освіти, культури, сім’ї, молоді та спорту ММР</t>
  </si>
  <si>
    <t>АТ «ДТЕК ДОНЕЦЬКІ ЕЛЕКТРОМЕРЕЖІ»</t>
  </si>
  <si>
    <t xml:space="preserve">396 850   70 000 </t>
  </si>
  <si>
    <t>UA-2025-01-03-005661-a</t>
  </si>
  <si>
    <t>UA-P-2025-01-03-004400-a</t>
  </si>
  <si>
    <t>гКал</t>
  </si>
  <si>
    <t>https://prozorro.gov.ua/tender/UA-2025-01-07-002177-a</t>
  </si>
  <si>
    <t>Комунальне підприємство "Добропільський міський транспорт"</t>
  </si>
  <si>
    <t>ДК 021:2015:09130000-9:Нафта і дистиляти</t>
  </si>
  <si>
    <t>https://prozorro.gov.ua/plan/UA-P-2025-01-07-003936-a</t>
  </si>
  <si>
    <t>ДК 021:2015:45112730-1:Благоустрій доріг і шосе</t>
  </si>
  <si>
    <t>https://prozorro.gov.ua/tender/UA-2025-01-08-003637-a</t>
  </si>
  <si>
    <t>Бензин А-95
Дизельне паливо</t>
  </si>
  <si>
    <t xml:space="preserve">56,29
54,86 </t>
  </si>
  <si>
    <t>3000
80000</t>
  </si>
  <si>
    <t>Благоустрій населених пунктів: утримання доріг та тротуарів, очищення урн, прибирання від сміття автобусних зупинок, очищення асфальтобетонних покриттів (тротуарів), прибирання сміття в смузі відводу, на схилах і розділювальній смузі та узбіч, викошування газонів моторною косаркою, посипання дорожнього покриття протиожеледними матеріалами (тротуарів, зупинок та переходів),очищення проїзної частини від нанесеного ґрунту біля бордюрів вручну в м. Добропілля</t>
  </si>
  <si>
    <t>Криворізька сільська рада</t>
  </si>
  <si>
    <t>Елетрична енергія з розподілом</t>
  </si>
  <si>
    <t>Електрична енергія з урахуванням послуг з розподілу електричної енергії (ДК 021:2015-09310000-5 Електрична енергія)</t>
  </si>
  <si>
    <t>https://prozorro.gov.ua/tender/UA-2025-01-08-002039-a</t>
  </si>
  <si>
    <t>Послуги з надання в користування програмним продуктом Microsoft 365 Business Premium</t>
  </si>
  <si>
    <t>https://prozorro.gov.ua/tender/UA-2025-01-08-004088-a</t>
  </si>
  <si>
    <t xml:space="preserve">ДК 021:2015:70220000-9: Послуги з надання в оренду чи лізингу нежитлової нерухомості
</t>
  </si>
  <si>
    <t>ЛИСЕНКО БОГДАН СЕРГІЙОВИЧ</t>
  </si>
  <si>
    <t>https://prozorro.gov.ua/uk/search/tender?text=UA-2025-01-02-002986-a</t>
  </si>
  <si>
    <t>ДК 021:2015:72260000-5: Послуги, пов’язані з програмним забезпеченням
Microsoft 365 Business Premium</t>
  </si>
  <si>
    <t>09310000-5  Електрична енергія</t>
  </si>
  <si>
    <t>https://prozorro.gov.ua/tender/UA-2025-01-06-001398-a</t>
  </si>
  <si>
    <t>КП "ШАХОВЕ-2016" | 40796891</t>
  </si>
  <si>
    <t>09310000-5 — Електрична енергія</t>
  </si>
  <si>
    <t>https://prozorro.gov.ua/tender/UA-2025-01-06-004913-a</t>
  </si>
  <si>
    <t>КП "ШАХОВЕ-2016" | 40796892</t>
  </si>
  <si>
    <t>https://prozorro.gov.ua/tender/UA-2025-01-06-003326-a</t>
  </si>
  <si>
    <t>КНП "ЦЕНТР ПЕРВИННОЇ МЕДИКО-САНІТАРНОЇ ДОПОМОГИ ШАХІВСЬКОЇ СІЛЬСЬКОЇ РАДИ" ПОКРОВСЬКОГО РАЙОНУ ДОНЕЦЬКОЇ ОБЛАСТІ | 43163322</t>
  </si>
  <si>
    <t>https://zakupivli.pro/gov/tenders/ua-2025-01-03-000794-a</t>
  </si>
  <si>
    <t>ТОВ "ДНІПРОЕНЕРГОЗБУТ"</t>
  </si>
  <si>
    <t>Медалі «За оборону Торецької громади» та медалі «За заслуги перед Торецькою громадою»
18510000-7: Ювелірні вироби та супутні товари</t>
  </si>
  <si>
    <t xml:space="preserve">Годинники чоловічі та жіночі
18520000-0 — Персональні хронометри
</t>
  </si>
  <si>
    <t>січень 2025</t>
  </si>
  <si>
    <t>https://prozorro.gov.ua/tender/UA-2025-01-07-001793-a</t>
  </si>
  <si>
    <t>Медаль «За оборону Торецької громади»
Посвідчення до медалей «За оборону Торецької громади»
Медаль «За заслуги перед Торецькою громадою»
Посвідчення до медалей «За заслуги перед Торецькою громадою»</t>
  </si>
  <si>
    <t>500
500
100
100</t>
  </si>
  <si>
    <t>Годинник чоловічий з гравіюванням
Годинник жіночий  з гравіюванням</t>
  </si>
  <si>
    <t>100
20</t>
  </si>
  <si>
    <t>КП "БЛАГОУСТРІЙ" Новодонецької селищної ради </t>
  </si>
  <si>
    <r>
      <rPr>
        <sz val="10"/>
        <color rgb="FF000000"/>
        <rFont val="Times New Roman"/>
        <family val="1"/>
        <charset val="204"/>
      </rPr>
      <t>Електрична</t>
    </r>
    <r>
      <rPr>
        <sz val="10"/>
        <color rgb="FF000000"/>
        <rFont val="Arial"/>
        <family val="2"/>
        <charset val="204"/>
      </rPr>
      <t xml:space="preserve"> енергія, з розподілом (Палац спорту та плавальний басейн)</t>
    </r>
  </si>
  <si>
    <t>ID: UA-2025-01-02-006932-a</t>
  </si>
  <si>
    <t>ТОВ "Запоріжжяелектропостачання" </t>
  </si>
  <si>
    <t>електрична енергія 09310000-5</t>
  </si>
  <si>
    <t>https://prozorro.gov.ua/tender/UA-2025-01-07-002243-a</t>
  </si>
  <si>
    <t>від10.01.2025 №6/58/0/41-25/04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</si>
</sst>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9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91">
    <xf numFmtId="0" fontId="0" fillId="0" borderId="0" xfId="0"/>
    <xf numFmtId="0" fontId="5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 wrapText="1"/>
    </xf>
    <xf numFmtId="164" fontId="8" fillId="4" borderId="0" xfId="0" applyNumberFormat="1" applyFont="1" applyFill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horizontal="right" wrapText="1"/>
    </xf>
    <xf numFmtId="3" fontId="8" fillId="5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164" fontId="13" fillId="5" borderId="1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164" fontId="4" fillId="5" borderId="1" xfId="0" applyNumberFormat="1" applyFont="1" applyFill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</cellXfs>
  <cellStyles count="12">
    <cellStyle name="Normal" xfId="9" xr:uid="{00000000-0005-0000-0000-000000000000}"/>
    <cellStyle name="Гиперссылка 2" xfId="1" xr:uid="{00000000-0005-0000-0000-000001000000}"/>
    <cellStyle name="Гиперссылка 2 2" xfId="8" xr:uid="{00000000-0005-0000-0000-000002000000}"/>
    <cellStyle name="Звичайний" xfId="0" builtinId="0"/>
    <cellStyle name="Звичайний 2" xfId="3" xr:uid="{00000000-0005-0000-0000-000003000000}"/>
    <cellStyle name="Звичайний 3" xfId="4" xr:uid="{00000000-0005-0000-0000-000004000000}"/>
    <cellStyle name="Обычный 2" xfId="2" xr:uid="{00000000-0005-0000-0000-000006000000}"/>
    <cellStyle name="Обычный 2 2" xfId="11" xr:uid="{00000000-0005-0000-0000-000007000000}"/>
    <cellStyle name="Обычный 2 3" xfId="10" xr:uid="{00000000-0005-0000-0000-000008000000}"/>
    <cellStyle name="Обычный 2 4" xfId="5" xr:uid="{00000000-0005-0000-0000-000009000000}"/>
    <cellStyle name="Финансовый 2" xfId="6" xr:uid="{00000000-0005-0000-0000-00000A000000}"/>
    <cellStyle name="Финансовый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5-01-07-008396-a" TargetMode="External"/><Relationship Id="rId13" Type="http://schemas.openxmlformats.org/officeDocument/2006/relationships/hyperlink" Target="https://zakupivli.pro/gov/tenders/ua-2025-01-06-005726-a/lot-fb4664efe52c4bcf8f4a190216e92168" TargetMode="External"/><Relationship Id="rId18" Type="http://schemas.openxmlformats.org/officeDocument/2006/relationships/hyperlink" Target="https://prozorro.gov.ua/plan/UA-P-2025-01-03-004400-a" TargetMode="External"/><Relationship Id="rId26" Type="http://schemas.openxmlformats.org/officeDocument/2006/relationships/hyperlink" Target="https://prozorro.gov.ua/tender/UA-2025-01-06-004913-a" TargetMode="External"/><Relationship Id="rId3" Type="http://schemas.openxmlformats.org/officeDocument/2006/relationships/hyperlink" Target="https://prozorro.gov.ua/tender/UA-2025-01-02-004047-a" TargetMode="External"/><Relationship Id="rId21" Type="http://schemas.openxmlformats.org/officeDocument/2006/relationships/hyperlink" Target="https://prozorro.gov.ua/tender/UA-2025-01-08-002039-a" TargetMode="External"/><Relationship Id="rId7" Type="http://schemas.openxmlformats.org/officeDocument/2006/relationships/hyperlink" Target="https://prozorro.gov.ua/tender/UA-2025-01-03-004600-a" TargetMode="External"/><Relationship Id="rId12" Type="http://schemas.openxmlformats.org/officeDocument/2006/relationships/hyperlink" Target="https://zakupivli.pro/gov/tenders/ua-2025-01-03-005884-a" TargetMode="External"/><Relationship Id="rId17" Type="http://schemas.openxmlformats.org/officeDocument/2006/relationships/hyperlink" Target="https://www.dzo.com.ua/tenders/25674158" TargetMode="External"/><Relationship Id="rId25" Type="http://schemas.openxmlformats.org/officeDocument/2006/relationships/hyperlink" Target="https://prozorro.gov.ua/tender/UA-2025-01-06-001398-a" TargetMode="External"/><Relationship Id="rId2" Type="http://schemas.openxmlformats.org/officeDocument/2006/relationships/hyperlink" Target="https://prozorro.gov.ua/tender/UA-2025-01-03-002350-a" TargetMode="External"/><Relationship Id="rId16" Type="http://schemas.openxmlformats.org/officeDocument/2006/relationships/hyperlink" Target="https://prozorro.gov.ua/tender/UA-2025-01-03-003414-a" TargetMode="External"/><Relationship Id="rId20" Type="http://schemas.openxmlformats.org/officeDocument/2006/relationships/hyperlink" Target="https://prozorro.gov.ua/tender/UA-2025-01-08-003637-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prozorro.gov.ua/tender/UA-2025-01-02-000361-a" TargetMode="External"/><Relationship Id="rId6" Type="http://schemas.openxmlformats.org/officeDocument/2006/relationships/hyperlink" Target="https://prozorro.gov.ua/tender/UA-2025-01-03-006393-a" TargetMode="External"/><Relationship Id="rId11" Type="http://schemas.openxmlformats.org/officeDocument/2006/relationships/hyperlink" Target="https://prozorro.gov.ua/tender/UA-2025-01-07-002727-a" TargetMode="External"/><Relationship Id="rId24" Type="http://schemas.openxmlformats.org/officeDocument/2006/relationships/hyperlink" Target="https://prozorro.gov.ua/tender/UA-2025-01-06-003326-a" TargetMode="External"/><Relationship Id="rId5" Type="http://schemas.openxmlformats.org/officeDocument/2006/relationships/hyperlink" Target="https://prozorro.gov.ua/tender/UA-2025-01-03-001618-a" TargetMode="External"/><Relationship Id="rId15" Type="http://schemas.openxmlformats.org/officeDocument/2006/relationships/hyperlink" Target="https://prozorro.gov.ua/tender/UA-2025-01-06-005514-a" TargetMode="External"/><Relationship Id="rId23" Type="http://schemas.openxmlformats.org/officeDocument/2006/relationships/hyperlink" Target="https://prozorro.gov.ua/uk/search/tender?text=UA-2025-01-02-002986-a" TargetMode="External"/><Relationship Id="rId28" Type="http://schemas.openxmlformats.org/officeDocument/2006/relationships/hyperlink" Target="https://prozorro.gov.ua/tender/UA-2025-01-07-001793-a" TargetMode="External"/><Relationship Id="rId10" Type="http://schemas.openxmlformats.org/officeDocument/2006/relationships/hyperlink" Target="https://prozorro.gov.ua/tender/UA-2025-01-06-001462-a" TargetMode="External"/><Relationship Id="rId19" Type="http://schemas.openxmlformats.org/officeDocument/2006/relationships/hyperlink" Target="https://prozorro.gov.ua/plan/UA-P-2025-01-07-003936-a" TargetMode="External"/><Relationship Id="rId4" Type="http://schemas.openxmlformats.org/officeDocument/2006/relationships/hyperlink" Target="https://prozorro.gov.ua/tender/UA-2025-01-07-004784-a" TargetMode="External"/><Relationship Id="rId9" Type="http://schemas.openxmlformats.org/officeDocument/2006/relationships/hyperlink" Target="https://prozorro.gov.ua/tender/UA-2025-01-07-008407-a" TargetMode="External"/><Relationship Id="rId14" Type="http://schemas.openxmlformats.org/officeDocument/2006/relationships/hyperlink" Target="https://prozorro.gov.ua/tender/UA-2025-01-06-004405-a" TargetMode="External"/><Relationship Id="rId22" Type="http://schemas.openxmlformats.org/officeDocument/2006/relationships/hyperlink" Target="https://prozorro.gov.ua/tender/UA-2025-01-08-004088-a" TargetMode="External"/><Relationship Id="rId27" Type="http://schemas.openxmlformats.org/officeDocument/2006/relationships/hyperlink" Target="https://zakupivli.pro/gov/tenders/ua-2025-01-03-000794-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view="pageBreakPreview" zoomScale="60" zoomScaleNormal="60" workbookViewId="0">
      <selection activeCell="H3" sqref="H3:I3"/>
    </sheetView>
  </sheetViews>
  <sheetFormatPr defaultColWidth="8.88671875" defaultRowHeight="15.6" x14ac:dyDescent="0.3"/>
  <cols>
    <col min="1" max="1" width="5.33203125" style="29" customWidth="1"/>
    <col min="2" max="2" width="26.88671875" style="32" customWidth="1"/>
    <col min="3" max="3" width="20.6640625" style="29" customWidth="1"/>
    <col min="4" max="4" width="11" style="29" customWidth="1"/>
    <col min="5" max="5" width="40" style="32" customWidth="1"/>
    <col min="6" max="6" width="14" style="29" customWidth="1"/>
    <col min="7" max="7" width="15.88671875" style="30" customWidth="1"/>
    <col min="8" max="8" width="14" style="29" customWidth="1"/>
    <col min="9" max="9" width="26.44140625" style="29" customWidth="1"/>
    <col min="10" max="10" width="16.88671875" style="29" hidden="1" customWidth="1"/>
    <col min="11" max="11" width="13.33203125" style="29" hidden="1" customWidth="1"/>
    <col min="12" max="12" width="11.33203125" style="29" hidden="1" customWidth="1"/>
    <col min="13" max="13" width="15" style="29" hidden="1" customWidth="1"/>
    <col min="14" max="14" width="56.44140625" style="32" hidden="1" customWidth="1"/>
    <col min="15" max="15" width="54.5546875" style="32" hidden="1" customWidth="1"/>
    <col min="16" max="16384" width="8.88671875" style="31"/>
  </cols>
  <sheetData>
    <row r="1" spans="1:15" x14ac:dyDescent="0.3">
      <c r="H1" s="87" t="s">
        <v>69</v>
      </c>
      <c r="I1" s="87"/>
    </row>
    <row r="2" spans="1:15" ht="31.95" customHeight="1" x14ac:dyDescent="0.3">
      <c r="H2" s="87" t="s">
        <v>4</v>
      </c>
      <c r="I2" s="87"/>
    </row>
    <row r="3" spans="1:15" x14ac:dyDescent="0.3">
      <c r="H3" s="87" t="s">
        <v>253</v>
      </c>
      <c r="I3" s="87"/>
    </row>
    <row r="4" spans="1:15" ht="52.2" customHeight="1" x14ac:dyDescent="0.3">
      <c r="A4" s="88" t="s">
        <v>63</v>
      </c>
      <c r="B4" s="88"/>
      <c r="C4" s="88"/>
      <c r="D4" s="88"/>
      <c r="E4" s="88"/>
      <c r="F4" s="88"/>
      <c r="G4" s="88"/>
      <c r="H4" s="88"/>
      <c r="I4" s="88"/>
    </row>
    <row r="5" spans="1:15" x14ac:dyDescent="0.3">
      <c r="H5" s="89" t="s">
        <v>143</v>
      </c>
      <c r="I5" s="89"/>
    </row>
    <row r="6" spans="1:15" ht="34.950000000000003" customHeight="1" x14ac:dyDescent="0.3">
      <c r="A6" s="84" t="s">
        <v>0</v>
      </c>
      <c r="B6" s="84" t="s">
        <v>60</v>
      </c>
      <c r="C6" s="84" t="s">
        <v>61</v>
      </c>
      <c r="D6" s="84" t="s">
        <v>100</v>
      </c>
      <c r="E6" s="84" t="s">
        <v>1</v>
      </c>
      <c r="F6" s="84" t="s">
        <v>62</v>
      </c>
      <c r="G6" s="85" t="s">
        <v>53</v>
      </c>
      <c r="H6" s="84" t="s">
        <v>3</v>
      </c>
      <c r="I6" s="84" t="s">
        <v>101</v>
      </c>
      <c r="J6" s="86" t="s">
        <v>111</v>
      </c>
      <c r="K6" s="86" t="s">
        <v>112</v>
      </c>
      <c r="L6" s="86"/>
      <c r="M6" s="86"/>
      <c r="N6" s="86"/>
      <c r="O6" s="83" t="s">
        <v>113</v>
      </c>
    </row>
    <row r="7" spans="1:15" ht="16.2" customHeight="1" x14ac:dyDescent="0.3">
      <c r="A7" s="84"/>
      <c r="B7" s="84"/>
      <c r="C7" s="84"/>
      <c r="D7" s="84"/>
      <c r="E7" s="84"/>
      <c r="F7" s="84"/>
      <c r="G7" s="85"/>
      <c r="H7" s="84"/>
      <c r="I7" s="84"/>
      <c r="J7" s="86"/>
      <c r="K7" s="86" t="s">
        <v>114</v>
      </c>
      <c r="L7" s="86" t="s">
        <v>115</v>
      </c>
      <c r="M7" s="86" t="s">
        <v>116</v>
      </c>
      <c r="N7" s="86" t="s">
        <v>117</v>
      </c>
      <c r="O7" s="83"/>
    </row>
    <row r="8" spans="1:15" ht="45" customHeight="1" x14ac:dyDescent="0.3">
      <c r="A8" s="84"/>
      <c r="B8" s="84"/>
      <c r="C8" s="84"/>
      <c r="D8" s="84"/>
      <c r="E8" s="33" t="s">
        <v>2</v>
      </c>
      <c r="F8" s="84"/>
      <c r="G8" s="34" t="s">
        <v>5</v>
      </c>
      <c r="H8" s="84"/>
      <c r="I8" s="84"/>
      <c r="J8" s="86"/>
      <c r="K8" s="86"/>
      <c r="L8" s="86"/>
      <c r="M8" s="86"/>
      <c r="N8" s="86"/>
      <c r="O8" s="83"/>
    </row>
    <row r="9" spans="1:15" x14ac:dyDescent="0.3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35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</row>
    <row r="10" spans="1:15" ht="19.95" customHeight="1" x14ac:dyDescent="0.3">
      <c r="A10" s="27"/>
      <c r="B10" s="36" t="s">
        <v>52</v>
      </c>
      <c r="C10" s="37"/>
      <c r="D10" s="37"/>
      <c r="E10" s="38"/>
      <c r="F10" s="27"/>
      <c r="G10" s="39">
        <f>SUM(G13:G98)</f>
        <v>98324.850999999995</v>
      </c>
      <c r="H10" s="40"/>
      <c r="I10" s="40"/>
      <c r="J10" s="40"/>
      <c r="K10" s="40"/>
      <c r="L10" s="40"/>
      <c r="M10" s="40"/>
      <c r="N10" s="76"/>
      <c r="O10" s="76"/>
    </row>
    <row r="11" spans="1:15" ht="16.2" x14ac:dyDescent="0.3">
      <c r="A11" s="41"/>
      <c r="B11" s="42" t="s">
        <v>54</v>
      </c>
      <c r="C11" s="43"/>
      <c r="D11" s="43"/>
      <c r="E11" s="44"/>
      <c r="F11" s="41"/>
      <c r="G11" s="45"/>
      <c r="H11" s="46"/>
      <c r="I11" s="46"/>
      <c r="J11" s="46"/>
      <c r="K11" s="46"/>
      <c r="L11" s="46"/>
      <c r="M11" s="46"/>
      <c r="N11" s="75"/>
      <c r="O11" s="75"/>
    </row>
    <row r="12" spans="1:15" ht="16.2" x14ac:dyDescent="0.3">
      <c r="A12" s="47"/>
      <c r="B12" s="48" t="s">
        <v>11</v>
      </c>
      <c r="C12" s="49"/>
      <c r="D12" s="49"/>
      <c r="E12" s="50"/>
      <c r="F12" s="47"/>
      <c r="G12" s="51"/>
      <c r="H12" s="47"/>
      <c r="I12" s="47"/>
      <c r="J12" s="47"/>
      <c r="K12" s="47"/>
      <c r="L12" s="47"/>
      <c r="M12" s="47"/>
      <c r="N12" s="50"/>
      <c r="O12" s="50"/>
    </row>
    <row r="13" spans="1:15" s="16" customFormat="1" ht="93.6" customHeight="1" x14ac:dyDescent="0.3">
      <c r="A13" s="52">
        <v>1</v>
      </c>
      <c r="B13" s="53" t="s">
        <v>106</v>
      </c>
      <c r="C13" s="52" t="s">
        <v>67</v>
      </c>
      <c r="D13" s="52" t="s">
        <v>65</v>
      </c>
      <c r="E13" s="53" t="s">
        <v>108</v>
      </c>
      <c r="F13" s="54">
        <v>45660</v>
      </c>
      <c r="G13" s="17">
        <v>497.31700000000001</v>
      </c>
      <c r="H13" s="52" t="s">
        <v>6</v>
      </c>
      <c r="I13" s="13" t="s">
        <v>238</v>
      </c>
      <c r="J13" s="13">
        <v>44809688</v>
      </c>
      <c r="K13" s="13" t="s">
        <v>152</v>
      </c>
      <c r="L13" s="13">
        <v>46600</v>
      </c>
      <c r="M13" s="64">
        <v>10.67</v>
      </c>
      <c r="N13" s="14" t="s">
        <v>96</v>
      </c>
      <c r="O13" s="14" t="s">
        <v>237</v>
      </c>
    </row>
    <row r="14" spans="1:15" ht="16.2" x14ac:dyDescent="0.3">
      <c r="A14" s="47"/>
      <c r="B14" s="48" t="s">
        <v>44</v>
      </c>
      <c r="C14" s="49" t="s">
        <v>66</v>
      </c>
      <c r="D14" s="49"/>
      <c r="E14" s="50"/>
      <c r="F14" s="47"/>
      <c r="G14" s="55"/>
      <c r="H14" s="47"/>
      <c r="I14" s="47"/>
      <c r="J14" s="47"/>
      <c r="K14" s="47"/>
      <c r="L14" s="47"/>
      <c r="M14" s="72"/>
      <c r="N14" s="50"/>
      <c r="O14" s="50"/>
    </row>
    <row r="15" spans="1:15" ht="16.2" x14ac:dyDescent="0.3">
      <c r="A15" s="47"/>
      <c r="B15" s="48" t="s">
        <v>7</v>
      </c>
      <c r="C15" s="49" t="s">
        <v>66</v>
      </c>
      <c r="D15" s="49"/>
      <c r="E15" s="50"/>
      <c r="F15" s="47"/>
      <c r="G15" s="51"/>
      <c r="H15" s="47"/>
      <c r="I15" s="47"/>
      <c r="J15" s="47"/>
      <c r="K15" s="47"/>
      <c r="L15" s="47"/>
      <c r="M15" s="72"/>
      <c r="N15" s="50"/>
      <c r="O15" s="50"/>
    </row>
    <row r="16" spans="1:15" ht="16.2" x14ac:dyDescent="0.3">
      <c r="A16" s="47"/>
      <c r="B16" s="48" t="s">
        <v>28</v>
      </c>
      <c r="C16" s="49" t="s">
        <v>66</v>
      </c>
      <c r="D16" s="49"/>
      <c r="E16" s="50"/>
      <c r="F16" s="47"/>
      <c r="G16" s="55"/>
      <c r="H16" s="47"/>
      <c r="I16" s="47"/>
      <c r="J16" s="47"/>
      <c r="K16" s="47"/>
      <c r="L16" s="47"/>
      <c r="M16" s="72"/>
      <c r="N16" s="50"/>
      <c r="O16" s="50"/>
    </row>
    <row r="17" spans="1:15" ht="18.600000000000001" customHeight="1" x14ac:dyDescent="0.3">
      <c r="A17" s="49"/>
      <c r="B17" s="48" t="s">
        <v>12</v>
      </c>
      <c r="C17" s="49" t="s">
        <v>66</v>
      </c>
      <c r="D17" s="49"/>
      <c r="E17" s="48"/>
      <c r="F17" s="49"/>
      <c r="G17" s="55"/>
      <c r="H17" s="49"/>
      <c r="I17" s="49"/>
      <c r="J17" s="49"/>
      <c r="K17" s="49"/>
      <c r="L17" s="49"/>
      <c r="M17" s="73"/>
      <c r="N17" s="48"/>
      <c r="O17" s="48"/>
    </row>
    <row r="18" spans="1:15" ht="16.95" customHeight="1" x14ac:dyDescent="0.3">
      <c r="A18" s="47"/>
      <c r="B18" s="48" t="s">
        <v>30</v>
      </c>
      <c r="C18" s="49"/>
      <c r="D18" s="49"/>
      <c r="E18" s="50"/>
      <c r="F18" s="47"/>
      <c r="G18" s="55"/>
      <c r="H18" s="47"/>
      <c r="I18" s="47"/>
      <c r="J18" s="47"/>
      <c r="K18" s="47"/>
      <c r="L18" s="47"/>
      <c r="M18" s="72"/>
      <c r="N18" s="50"/>
      <c r="O18" s="50"/>
    </row>
    <row r="19" spans="1:15" s="16" customFormat="1" ht="79.2" customHeight="1" x14ac:dyDescent="0.3">
      <c r="A19" s="52">
        <v>1</v>
      </c>
      <c r="B19" s="53" t="s">
        <v>102</v>
      </c>
      <c r="C19" s="52" t="s">
        <v>93</v>
      </c>
      <c r="D19" s="52" t="s">
        <v>64</v>
      </c>
      <c r="E19" s="53" t="s">
        <v>239</v>
      </c>
      <c r="F19" s="54">
        <v>45664</v>
      </c>
      <c r="G19" s="17">
        <v>235.8</v>
      </c>
      <c r="H19" s="52" t="s">
        <v>6</v>
      </c>
      <c r="I19" s="52"/>
      <c r="J19" s="13"/>
      <c r="K19" s="13" t="s">
        <v>119</v>
      </c>
      <c r="L19" s="13" t="s">
        <v>244</v>
      </c>
      <c r="M19" s="64"/>
      <c r="N19" s="14" t="s">
        <v>243</v>
      </c>
      <c r="O19" s="53" t="s">
        <v>242</v>
      </c>
    </row>
    <row r="20" spans="1:15" s="16" customFormat="1" ht="67.95" customHeight="1" x14ac:dyDescent="0.3">
      <c r="A20" s="52">
        <v>2</v>
      </c>
      <c r="B20" s="53" t="s">
        <v>102</v>
      </c>
      <c r="C20" s="52" t="s">
        <v>93</v>
      </c>
      <c r="D20" s="52" t="s">
        <v>64</v>
      </c>
      <c r="E20" s="53" t="s">
        <v>240</v>
      </c>
      <c r="F20" s="56" t="s">
        <v>241</v>
      </c>
      <c r="G20" s="17">
        <v>240</v>
      </c>
      <c r="H20" s="52" t="s">
        <v>6</v>
      </c>
      <c r="I20" s="52"/>
      <c r="J20" s="13"/>
      <c r="K20" s="13" t="s">
        <v>119</v>
      </c>
      <c r="L20" s="13" t="s">
        <v>246</v>
      </c>
      <c r="M20" s="64"/>
      <c r="N20" s="14" t="s">
        <v>245</v>
      </c>
      <c r="O20" s="53"/>
    </row>
    <row r="21" spans="1:15" ht="18" customHeight="1" x14ac:dyDescent="0.3">
      <c r="A21" s="47"/>
      <c r="B21" s="48" t="s">
        <v>55</v>
      </c>
      <c r="C21" s="49" t="s">
        <v>66</v>
      </c>
      <c r="D21" s="49"/>
      <c r="E21" s="50"/>
      <c r="F21" s="47"/>
      <c r="G21" s="55"/>
      <c r="H21" s="47"/>
      <c r="I21" s="47"/>
      <c r="J21" s="47"/>
      <c r="K21" s="47"/>
      <c r="L21" s="47"/>
      <c r="M21" s="72"/>
      <c r="N21" s="50"/>
      <c r="O21" s="50"/>
    </row>
    <row r="22" spans="1:15" ht="15.6" customHeight="1" x14ac:dyDescent="0.3">
      <c r="A22" s="41"/>
      <c r="B22" s="42" t="s">
        <v>56</v>
      </c>
      <c r="C22" s="43"/>
      <c r="D22" s="43"/>
      <c r="E22" s="44"/>
      <c r="F22" s="41"/>
      <c r="G22" s="58"/>
      <c r="H22" s="41"/>
      <c r="I22" s="41"/>
      <c r="J22" s="41"/>
      <c r="K22" s="41"/>
      <c r="L22" s="41"/>
      <c r="M22" s="46"/>
      <c r="N22" s="44"/>
      <c r="O22" s="44"/>
    </row>
    <row r="23" spans="1:15" ht="16.95" customHeight="1" x14ac:dyDescent="0.3">
      <c r="A23" s="47"/>
      <c r="B23" s="48" t="s">
        <v>14</v>
      </c>
      <c r="C23" s="49" t="s">
        <v>66</v>
      </c>
      <c r="D23" s="49"/>
      <c r="E23" s="50"/>
      <c r="F23" s="47"/>
      <c r="G23" s="51"/>
      <c r="H23" s="47"/>
      <c r="I23" s="47"/>
      <c r="J23" s="47"/>
      <c r="K23" s="47"/>
      <c r="L23" s="47"/>
      <c r="M23" s="72"/>
      <c r="N23" s="50"/>
      <c r="O23" s="50"/>
    </row>
    <row r="24" spans="1:15" ht="16.2" x14ac:dyDescent="0.3">
      <c r="A24" s="47"/>
      <c r="B24" s="48" t="s">
        <v>31</v>
      </c>
      <c r="C24" s="49" t="s">
        <v>66</v>
      </c>
      <c r="D24" s="49"/>
      <c r="E24" s="50"/>
      <c r="F24" s="47"/>
      <c r="G24" s="51"/>
      <c r="H24" s="47"/>
      <c r="I24" s="47"/>
      <c r="J24" s="47"/>
      <c r="K24" s="47"/>
      <c r="L24" s="47"/>
      <c r="M24" s="72"/>
      <c r="N24" s="50"/>
      <c r="O24" s="50"/>
    </row>
    <row r="25" spans="1:15" ht="18" customHeight="1" x14ac:dyDescent="0.3">
      <c r="A25" s="47"/>
      <c r="B25" s="48" t="s">
        <v>15</v>
      </c>
      <c r="C25" s="49" t="s">
        <v>66</v>
      </c>
      <c r="D25" s="49"/>
      <c r="E25" s="50"/>
      <c r="F25" s="47"/>
      <c r="G25" s="51"/>
      <c r="H25" s="47"/>
      <c r="I25" s="47"/>
      <c r="J25" s="47"/>
      <c r="K25" s="47"/>
      <c r="L25" s="47"/>
      <c r="M25" s="72"/>
      <c r="N25" s="50"/>
      <c r="O25" s="50"/>
    </row>
    <row r="26" spans="1:15" ht="16.2" x14ac:dyDescent="0.3">
      <c r="A26" s="47"/>
      <c r="B26" s="48" t="s">
        <v>47</v>
      </c>
      <c r="C26" s="49" t="s">
        <v>66</v>
      </c>
      <c r="D26" s="49"/>
      <c r="E26" s="50"/>
      <c r="F26" s="47"/>
      <c r="G26" s="55"/>
      <c r="H26" s="47"/>
      <c r="I26" s="47"/>
      <c r="J26" s="47"/>
      <c r="K26" s="47"/>
      <c r="L26" s="47"/>
      <c r="M26" s="72"/>
      <c r="N26" s="50"/>
      <c r="O26" s="50"/>
    </row>
    <row r="27" spans="1:15" ht="16.2" x14ac:dyDescent="0.3">
      <c r="A27" s="47"/>
      <c r="B27" s="48" t="s">
        <v>34</v>
      </c>
      <c r="C27" s="49" t="s">
        <v>66</v>
      </c>
      <c r="D27" s="49"/>
      <c r="E27" s="50"/>
      <c r="F27" s="47"/>
      <c r="G27" s="51"/>
      <c r="H27" s="47"/>
      <c r="I27" s="47"/>
      <c r="J27" s="47"/>
      <c r="K27" s="47"/>
      <c r="L27" s="47"/>
      <c r="M27" s="72"/>
      <c r="N27" s="50"/>
      <c r="O27" s="50"/>
    </row>
    <row r="28" spans="1:15" ht="16.2" x14ac:dyDescent="0.3">
      <c r="A28" s="47"/>
      <c r="B28" s="48" t="s">
        <v>38</v>
      </c>
      <c r="C28" s="49" t="s">
        <v>66</v>
      </c>
      <c r="D28" s="49"/>
      <c r="E28" s="50"/>
      <c r="F28" s="47"/>
      <c r="G28" s="51"/>
      <c r="H28" s="47"/>
      <c r="I28" s="47"/>
      <c r="J28" s="47"/>
      <c r="K28" s="47"/>
      <c r="L28" s="47"/>
      <c r="M28" s="72"/>
      <c r="N28" s="50"/>
      <c r="O28" s="50"/>
    </row>
    <row r="29" spans="1:15" ht="16.2" x14ac:dyDescent="0.3">
      <c r="A29" s="47"/>
      <c r="B29" s="48" t="s">
        <v>70</v>
      </c>
      <c r="C29" s="49" t="s">
        <v>66</v>
      </c>
      <c r="D29" s="49"/>
      <c r="E29" s="50"/>
      <c r="F29" s="47"/>
      <c r="G29" s="51"/>
      <c r="H29" s="47"/>
      <c r="I29" s="47"/>
      <c r="J29" s="47"/>
      <c r="K29" s="47"/>
      <c r="L29" s="47"/>
      <c r="M29" s="72"/>
      <c r="N29" s="50"/>
      <c r="O29" s="50"/>
    </row>
    <row r="30" spans="1:15" ht="18" customHeight="1" x14ac:dyDescent="0.3">
      <c r="A30" s="47"/>
      <c r="B30" s="48" t="s">
        <v>49</v>
      </c>
      <c r="C30" s="49" t="s">
        <v>66</v>
      </c>
      <c r="D30" s="49"/>
      <c r="E30" s="50"/>
      <c r="F30" s="47"/>
      <c r="G30" s="51"/>
      <c r="H30" s="47"/>
      <c r="I30" s="47"/>
      <c r="J30" s="47"/>
      <c r="K30" s="47"/>
      <c r="L30" s="47"/>
      <c r="M30" s="72"/>
      <c r="N30" s="50"/>
      <c r="O30" s="50"/>
    </row>
    <row r="31" spans="1:15" ht="18.600000000000001" customHeight="1" x14ac:dyDescent="0.3">
      <c r="A31" s="41"/>
      <c r="B31" s="42" t="s">
        <v>57</v>
      </c>
      <c r="C31" s="43"/>
      <c r="D31" s="43"/>
      <c r="E31" s="44"/>
      <c r="F31" s="59"/>
      <c r="G31" s="58"/>
      <c r="H31" s="41"/>
      <c r="I31" s="41"/>
      <c r="J31" s="41"/>
      <c r="K31" s="41"/>
      <c r="L31" s="41"/>
      <c r="M31" s="46"/>
      <c r="N31" s="44"/>
      <c r="O31" s="44"/>
    </row>
    <row r="32" spans="1:15" ht="16.2" x14ac:dyDescent="0.3">
      <c r="A32" s="47"/>
      <c r="B32" s="48" t="s">
        <v>19</v>
      </c>
      <c r="C32" s="49"/>
      <c r="D32" s="49"/>
      <c r="E32" s="50"/>
      <c r="F32" s="47"/>
      <c r="G32" s="55"/>
      <c r="H32" s="47"/>
      <c r="I32" s="47"/>
      <c r="J32" s="47"/>
      <c r="K32" s="47"/>
      <c r="L32" s="47"/>
      <c r="M32" s="72"/>
      <c r="N32" s="50"/>
      <c r="O32" s="50"/>
    </row>
    <row r="33" spans="1:15" s="57" customFormat="1" ht="50.4" customHeight="1" x14ac:dyDescent="0.3">
      <c r="A33" s="52">
        <v>1</v>
      </c>
      <c r="B33" s="53" t="s">
        <v>85</v>
      </c>
      <c r="C33" s="13" t="s">
        <v>76</v>
      </c>
      <c r="D33" s="13" t="s">
        <v>64</v>
      </c>
      <c r="E33" s="53" t="s">
        <v>86</v>
      </c>
      <c r="F33" s="28">
        <v>45659</v>
      </c>
      <c r="G33" s="17">
        <v>12686.196</v>
      </c>
      <c r="H33" s="52" t="s">
        <v>6</v>
      </c>
      <c r="I33" s="52" t="s">
        <v>154</v>
      </c>
      <c r="J33" s="52">
        <v>131133</v>
      </c>
      <c r="K33" s="52" t="s">
        <v>122</v>
      </c>
      <c r="L33" s="78">
        <v>2244.0100000000002</v>
      </c>
      <c r="M33" s="82"/>
      <c r="N33" s="82"/>
      <c r="O33" s="14" t="s">
        <v>155</v>
      </c>
    </row>
    <row r="34" spans="1:15" s="57" customFormat="1" ht="46.8" x14ac:dyDescent="0.3">
      <c r="A34" s="52">
        <v>2</v>
      </c>
      <c r="B34" s="53" t="s">
        <v>85</v>
      </c>
      <c r="C34" s="13" t="s">
        <v>67</v>
      </c>
      <c r="D34" s="13" t="s">
        <v>65</v>
      </c>
      <c r="E34" s="53" t="s">
        <v>156</v>
      </c>
      <c r="F34" s="28">
        <v>45659</v>
      </c>
      <c r="G34" s="17">
        <v>1608.625</v>
      </c>
      <c r="H34" s="52" t="s">
        <v>6</v>
      </c>
      <c r="I34" s="52" t="s">
        <v>92</v>
      </c>
      <c r="J34" s="52">
        <v>131268</v>
      </c>
      <c r="K34" s="13" t="s">
        <v>152</v>
      </c>
      <c r="L34" s="13">
        <v>476871.95</v>
      </c>
      <c r="M34" s="82"/>
      <c r="N34" s="82"/>
      <c r="O34" s="14" t="s">
        <v>157</v>
      </c>
    </row>
    <row r="35" spans="1:15" s="57" customFormat="1" ht="46.8" x14ac:dyDescent="0.3">
      <c r="A35" s="52">
        <v>3</v>
      </c>
      <c r="B35" s="53" t="s">
        <v>158</v>
      </c>
      <c r="C35" s="13" t="s">
        <v>76</v>
      </c>
      <c r="D35" s="13" t="s">
        <v>64</v>
      </c>
      <c r="E35" s="53" t="s">
        <v>137</v>
      </c>
      <c r="F35" s="28">
        <v>45660</v>
      </c>
      <c r="G35" s="17">
        <v>4171.0649999999996</v>
      </c>
      <c r="H35" s="52" t="s">
        <v>6</v>
      </c>
      <c r="I35" s="52" t="s">
        <v>154</v>
      </c>
      <c r="J35" s="52">
        <v>131133</v>
      </c>
      <c r="K35" s="52" t="s">
        <v>122</v>
      </c>
      <c r="L35" s="13">
        <v>737.8</v>
      </c>
      <c r="M35" s="82"/>
      <c r="N35" s="70"/>
      <c r="O35" s="14" t="s">
        <v>159</v>
      </c>
    </row>
    <row r="36" spans="1:15" s="57" customFormat="1" ht="78" x14ac:dyDescent="0.3">
      <c r="A36" s="52">
        <v>4</v>
      </c>
      <c r="B36" s="53" t="s">
        <v>99</v>
      </c>
      <c r="C36" s="13" t="s">
        <v>67</v>
      </c>
      <c r="D36" s="13" t="s">
        <v>64</v>
      </c>
      <c r="E36" s="53" t="s">
        <v>160</v>
      </c>
      <c r="F36" s="28">
        <v>45659</v>
      </c>
      <c r="G36" s="17">
        <v>300</v>
      </c>
      <c r="H36" s="52" t="s">
        <v>6</v>
      </c>
      <c r="I36" s="52" t="s">
        <v>136</v>
      </c>
      <c r="J36" s="52">
        <v>45575248</v>
      </c>
      <c r="K36" s="13" t="s">
        <v>152</v>
      </c>
      <c r="L36" s="13">
        <v>33000</v>
      </c>
      <c r="M36" s="82"/>
      <c r="N36" s="70"/>
      <c r="O36" s="14" t="s">
        <v>161</v>
      </c>
    </row>
    <row r="37" spans="1:15" s="57" customFormat="1" ht="93.6" x14ac:dyDescent="0.3">
      <c r="A37" s="52">
        <v>5</v>
      </c>
      <c r="B37" s="53" t="s">
        <v>162</v>
      </c>
      <c r="C37" s="13" t="s">
        <v>103</v>
      </c>
      <c r="D37" s="13" t="s">
        <v>65</v>
      </c>
      <c r="E37" s="53" t="s">
        <v>163</v>
      </c>
      <c r="F37" s="28">
        <v>45664</v>
      </c>
      <c r="G37" s="17">
        <v>200</v>
      </c>
      <c r="H37" s="13" t="s">
        <v>51</v>
      </c>
      <c r="I37" s="52"/>
      <c r="J37" s="52"/>
      <c r="K37" s="52" t="s">
        <v>65</v>
      </c>
      <c r="L37" s="13"/>
      <c r="M37" s="82"/>
      <c r="N37" s="70"/>
      <c r="O37" s="14" t="s">
        <v>164</v>
      </c>
    </row>
    <row r="38" spans="1:15" s="57" customFormat="1" ht="46.8" x14ac:dyDescent="0.3">
      <c r="A38" s="52">
        <v>6</v>
      </c>
      <c r="B38" s="53" t="s">
        <v>176</v>
      </c>
      <c r="C38" s="13" t="s">
        <v>67</v>
      </c>
      <c r="D38" s="13" t="s">
        <v>65</v>
      </c>
      <c r="E38" s="53" t="s">
        <v>165</v>
      </c>
      <c r="F38" s="28" t="s">
        <v>166</v>
      </c>
      <c r="G38" s="17">
        <v>30000</v>
      </c>
      <c r="H38" s="13" t="s">
        <v>105</v>
      </c>
      <c r="I38" s="52"/>
      <c r="J38" s="52"/>
      <c r="K38" s="13" t="s">
        <v>152</v>
      </c>
      <c r="L38" s="13">
        <v>3000000</v>
      </c>
      <c r="M38" s="82"/>
      <c r="N38" s="70"/>
      <c r="O38" s="14" t="s">
        <v>167</v>
      </c>
    </row>
    <row r="39" spans="1:15" s="57" customFormat="1" ht="78" x14ac:dyDescent="0.3">
      <c r="A39" s="52">
        <v>7</v>
      </c>
      <c r="B39" s="53" t="s">
        <v>174</v>
      </c>
      <c r="C39" s="13" t="s">
        <v>97</v>
      </c>
      <c r="D39" s="13" t="s">
        <v>64</v>
      </c>
      <c r="E39" s="53" t="s">
        <v>168</v>
      </c>
      <c r="F39" s="28">
        <v>45660</v>
      </c>
      <c r="G39" s="17">
        <v>6700</v>
      </c>
      <c r="H39" s="52" t="s">
        <v>6</v>
      </c>
      <c r="I39" s="52"/>
      <c r="J39" s="52"/>
      <c r="K39" s="52" t="s">
        <v>119</v>
      </c>
      <c r="L39" s="13">
        <v>1</v>
      </c>
      <c r="M39" s="82"/>
      <c r="N39" s="70"/>
      <c r="O39" s="14" t="s">
        <v>169</v>
      </c>
    </row>
    <row r="40" spans="1:15" s="57" customFormat="1" ht="62.4" customHeight="1" x14ac:dyDescent="0.3">
      <c r="A40" s="52">
        <v>8</v>
      </c>
      <c r="B40" s="53" t="s">
        <v>175</v>
      </c>
      <c r="C40" s="13" t="s">
        <v>103</v>
      </c>
      <c r="D40" s="13" t="s">
        <v>64</v>
      </c>
      <c r="E40" s="53" t="s">
        <v>170</v>
      </c>
      <c r="F40" s="28">
        <v>45660</v>
      </c>
      <c r="G40" s="17">
        <v>6700</v>
      </c>
      <c r="H40" s="52" t="s">
        <v>6</v>
      </c>
      <c r="I40" s="52"/>
      <c r="J40" s="52"/>
      <c r="K40" s="52" t="s">
        <v>119</v>
      </c>
      <c r="L40" s="13">
        <v>1</v>
      </c>
      <c r="M40" s="82"/>
      <c r="N40" s="82"/>
      <c r="O40" s="14" t="s">
        <v>171</v>
      </c>
    </row>
    <row r="41" spans="1:15" s="57" customFormat="1" ht="62.4" x14ac:dyDescent="0.3">
      <c r="A41" s="52">
        <v>9</v>
      </c>
      <c r="B41" s="53" t="s">
        <v>175</v>
      </c>
      <c r="C41" s="13" t="s">
        <v>103</v>
      </c>
      <c r="D41" s="13" t="s">
        <v>65</v>
      </c>
      <c r="E41" s="53" t="s">
        <v>128</v>
      </c>
      <c r="F41" s="28">
        <v>45664</v>
      </c>
      <c r="G41" s="17">
        <v>403.2</v>
      </c>
      <c r="H41" s="52" t="s">
        <v>6</v>
      </c>
      <c r="I41" s="52"/>
      <c r="J41" s="52"/>
      <c r="K41" s="52" t="s">
        <v>177</v>
      </c>
      <c r="L41" s="13">
        <v>576</v>
      </c>
      <c r="M41" s="82"/>
      <c r="N41" s="82"/>
      <c r="O41" s="14" t="s">
        <v>172</v>
      </c>
    </row>
    <row r="42" spans="1:15" s="57" customFormat="1" ht="63.6" customHeight="1" x14ac:dyDescent="0.3">
      <c r="A42" s="52">
        <v>10</v>
      </c>
      <c r="B42" s="53" t="s">
        <v>175</v>
      </c>
      <c r="C42" s="13" t="s">
        <v>103</v>
      </c>
      <c r="D42" s="13" t="s">
        <v>65</v>
      </c>
      <c r="E42" s="53" t="s">
        <v>109</v>
      </c>
      <c r="F42" s="28">
        <v>45664</v>
      </c>
      <c r="G42" s="17">
        <v>240</v>
      </c>
      <c r="H42" s="52" t="s">
        <v>6</v>
      </c>
      <c r="I42" s="52"/>
      <c r="J42" s="52"/>
      <c r="K42" s="52" t="s">
        <v>177</v>
      </c>
      <c r="L42" s="13">
        <v>240</v>
      </c>
      <c r="M42" s="82"/>
      <c r="N42" s="82"/>
      <c r="O42" s="14" t="s">
        <v>173</v>
      </c>
    </row>
    <row r="43" spans="1:15" ht="17.399999999999999" customHeight="1" x14ac:dyDescent="0.3">
      <c r="A43" s="47"/>
      <c r="B43" s="48" t="s">
        <v>43</v>
      </c>
      <c r="C43" s="49" t="s">
        <v>66</v>
      </c>
      <c r="D43" s="49"/>
      <c r="E43" s="50"/>
      <c r="F43" s="47"/>
      <c r="G43" s="55"/>
      <c r="H43" s="47"/>
      <c r="I43" s="47"/>
      <c r="J43" s="47"/>
      <c r="K43" s="47"/>
      <c r="L43" s="47"/>
      <c r="M43" s="72"/>
      <c r="N43" s="50"/>
      <c r="O43" s="50"/>
    </row>
    <row r="44" spans="1:15" ht="15" customHeight="1" x14ac:dyDescent="0.3">
      <c r="A44" s="47"/>
      <c r="B44" s="48" t="s">
        <v>17</v>
      </c>
      <c r="C44" s="49"/>
      <c r="D44" s="49"/>
      <c r="E44" s="50"/>
      <c r="F44" s="47"/>
      <c r="G44" s="55"/>
      <c r="H44" s="47"/>
      <c r="I44" s="47"/>
      <c r="J44" s="47"/>
      <c r="K44" s="47"/>
      <c r="L44" s="47"/>
      <c r="M44" s="72"/>
      <c r="N44" s="50"/>
      <c r="O44" s="50"/>
    </row>
    <row r="45" spans="1:15" s="57" customFormat="1" ht="62.4" customHeight="1" x14ac:dyDescent="0.3">
      <c r="A45" s="52">
        <v>1</v>
      </c>
      <c r="B45" s="53" t="s">
        <v>144</v>
      </c>
      <c r="C45" s="52" t="s">
        <v>67</v>
      </c>
      <c r="D45" s="52" t="s">
        <v>64</v>
      </c>
      <c r="E45" s="53" t="s">
        <v>145</v>
      </c>
      <c r="F45" s="54">
        <v>45659</v>
      </c>
      <c r="G45" s="17">
        <v>481.25</v>
      </c>
      <c r="H45" s="52" t="s">
        <v>6</v>
      </c>
      <c r="I45" s="52"/>
      <c r="J45" s="52"/>
      <c r="K45" s="13" t="s">
        <v>152</v>
      </c>
      <c r="L45" s="52">
        <v>43750</v>
      </c>
      <c r="M45" s="52"/>
      <c r="N45" s="79" t="s">
        <v>146</v>
      </c>
      <c r="O45" s="79" t="s">
        <v>147</v>
      </c>
    </row>
    <row r="46" spans="1:15" s="57" customFormat="1" ht="51.6" customHeight="1" x14ac:dyDescent="0.3">
      <c r="A46" s="52">
        <v>2</v>
      </c>
      <c r="B46" s="53" t="s">
        <v>148</v>
      </c>
      <c r="C46" s="52" t="s">
        <v>67</v>
      </c>
      <c r="D46" s="52" t="s">
        <v>65</v>
      </c>
      <c r="E46" s="53" t="s">
        <v>132</v>
      </c>
      <c r="F46" s="54">
        <v>45660</v>
      </c>
      <c r="G46" s="17">
        <v>2244.75</v>
      </c>
      <c r="H46" s="52" t="s">
        <v>6</v>
      </c>
      <c r="I46" s="52" t="s">
        <v>89</v>
      </c>
      <c r="J46" s="52" t="s">
        <v>149</v>
      </c>
      <c r="K46" s="13" t="s">
        <v>152</v>
      </c>
      <c r="L46" s="52">
        <v>556177</v>
      </c>
      <c r="M46" s="64">
        <v>4.0359999999999996</v>
      </c>
      <c r="N46" s="79" t="s">
        <v>150</v>
      </c>
      <c r="O46" s="79" t="s">
        <v>151</v>
      </c>
    </row>
    <row r="47" spans="1:15" s="57" customFormat="1" ht="63" customHeight="1" x14ac:dyDescent="0.3">
      <c r="A47" s="52">
        <v>3</v>
      </c>
      <c r="B47" s="53" t="s">
        <v>94</v>
      </c>
      <c r="C47" s="52" t="s">
        <v>67</v>
      </c>
      <c r="D47" s="52" t="s">
        <v>64</v>
      </c>
      <c r="E47" s="53" t="s">
        <v>141</v>
      </c>
      <c r="F47" s="54">
        <v>45664</v>
      </c>
      <c r="G47" s="17">
        <v>280</v>
      </c>
      <c r="H47" s="52" t="s">
        <v>6</v>
      </c>
      <c r="I47" s="81"/>
      <c r="J47" s="81"/>
      <c r="K47" s="13" t="s">
        <v>152</v>
      </c>
      <c r="L47" s="52">
        <v>27300</v>
      </c>
      <c r="M47" s="70"/>
      <c r="N47" s="79" t="s">
        <v>139</v>
      </c>
      <c r="O47" s="79" t="s">
        <v>153</v>
      </c>
    </row>
    <row r="48" spans="1:15" ht="16.2" x14ac:dyDescent="0.3">
      <c r="A48" s="47"/>
      <c r="B48" s="48" t="s">
        <v>45</v>
      </c>
      <c r="C48" s="49"/>
      <c r="D48" s="49"/>
      <c r="E48" s="50"/>
      <c r="F48" s="47"/>
      <c r="G48" s="55"/>
      <c r="H48" s="47"/>
      <c r="I48" s="47"/>
      <c r="J48" s="47"/>
      <c r="K48" s="47"/>
      <c r="L48" s="47"/>
      <c r="M48" s="72"/>
      <c r="N48" s="50"/>
      <c r="O48" s="50"/>
    </row>
    <row r="49" spans="1:15" s="57" customFormat="1" ht="44.4" customHeight="1" x14ac:dyDescent="0.3">
      <c r="A49" s="52">
        <v>1</v>
      </c>
      <c r="B49" s="53" t="s">
        <v>107</v>
      </c>
      <c r="C49" s="52" t="s">
        <v>67</v>
      </c>
      <c r="D49" s="52" t="s">
        <v>64</v>
      </c>
      <c r="E49" s="53" t="s">
        <v>251</v>
      </c>
      <c r="F49" s="54">
        <v>45664</v>
      </c>
      <c r="G49" s="17">
        <v>2080.5</v>
      </c>
      <c r="H49" s="52" t="s">
        <v>6</v>
      </c>
      <c r="I49" s="52" t="s">
        <v>134</v>
      </c>
      <c r="J49" s="52">
        <v>42086719</v>
      </c>
      <c r="K49" s="13" t="s">
        <v>152</v>
      </c>
      <c r="L49" s="52">
        <v>187096</v>
      </c>
      <c r="M49" s="64">
        <v>11.12</v>
      </c>
      <c r="N49" s="79" t="s">
        <v>123</v>
      </c>
      <c r="O49" s="79" t="s">
        <v>252</v>
      </c>
    </row>
    <row r="50" spans="1:15" ht="21" customHeight="1" x14ac:dyDescent="0.3">
      <c r="A50" s="47"/>
      <c r="B50" s="48" t="s">
        <v>18</v>
      </c>
      <c r="C50" s="49" t="s">
        <v>66</v>
      </c>
      <c r="D50" s="49"/>
      <c r="E50" s="50"/>
      <c r="F50" s="47"/>
      <c r="G50" s="55"/>
      <c r="H50" s="47"/>
      <c r="I50" s="47"/>
      <c r="J50" s="47"/>
      <c r="K50" s="47"/>
      <c r="L50" s="47"/>
      <c r="M50" s="72"/>
      <c r="N50" s="50"/>
      <c r="O50" s="50"/>
    </row>
    <row r="51" spans="1:15" ht="21" customHeight="1" x14ac:dyDescent="0.3">
      <c r="A51" s="47"/>
      <c r="B51" s="48" t="s">
        <v>21</v>
      </c>
      <c r="C51" s="49" t="s">
        <v>66</v>
      </c>
      <c r="D51" s="49"/>
      <c r="E51" s="50"/>
      <c r="F51" s="47"/>
      <c r="G51" s="55"/>
      <c r="H51" s="47"/>
      <c r="I51" s="47"/>
      <c r="J51" s="47"/>
      <c r="K51" s="47"/>
      <c r="L51" s="47"/>
      <c r="M51" s="72"/>
      <c r="N51" s="50"/>
      <c r="O51" s="50"/>
    </row>
    <row r="52" spans="1:15" ht="21" customHeight="1" x14ac:dyDescent="0.3">
      <c r="A52" s="47"/>
      <c r="B52" s="48" t="s">
        <v>8</v>
      </c>
      <c r="C52" s="49"/>
      <c r="D52" s="49"/>
      <c r="E52" s="50"/>
      <c r="F52" s="47"/>
      <c r="G52" s="55"/>
      <c r="H52" s="47"/>
      <c r="I52" s="47"/>
      <c r="J52" s="47"/>
      <c r="K52" s="47"/>
      <c r="L52" s="47"/>
      <c r="M52" s="72"/>
      <c r="N52" s="50"/>
      <c r="O52" s="50"/>
    </row>
    <row r="53" spans="1:15" s="57" customFormat="1" ht="96" customHeight="1" x14ac:dyDescent="0.3">
      <c r="A53" s="52">
        <v>1</v>
      </c>
      <c r="B53" s="53" t="s">
        <v>203</v>
      </c>
      <c r="C53" s="52" t="s">
        <v>67</v>
      </c>
      <c r="D53" s="52" t="s">
        <v>65</v>
      </c>
      <c r="E53" s="53" t="s">
        <v>104</v>
      </c>
      <c r="F53" s="63">
        <v>45660</v>
      </c>
      <c r="G53" s="17">
        <v>1338.6880000000001</v>
      </c>
      <c r="H53" s="52" t="s">
        <v>6</v>
      </c>
      <c r="I53" s="13" t="s">
        <v>204</v>
      </c>
      <c r="J53" s="13">
        <v>41393469</v>
      </c>
      <c r="K53" s="13" t="s">
        <v>152</v>
      </c>
      <c r="L53" s="13" t="s">
        <v>205</v>
      </c>
      <c r="M53" s="64">
        <v>3.37</v>
      </c>
      <c r="N53" s="77" t="s">
        <v>124</v>
      </c>
      <c r="O53" s="77" t="s">
        <v>206</v>
      </c>
    </row>
    <row r="54" spans="1:15" ht="16.2" x14ac:dyDescent="0.3">
      <c r="A54" s="47"/>
      <c r="B54" s="48" t="s">
        <v>36</v>
      </c>
      <c r="C54" s="49"/>
      <c r="D54" s="49"/>
      <c r="E54" s="50"/>
      <c r="F54" s="47"/>
      <c r="G54" s="55"/>
      <c r="H54" s="47"/>
      <c r="I54" s="47"/>
      <c r="J54" s="47"/>
      <c r="K54" s="47"/>
      <c r="L54" s="47"/>
      <c r="M54" s="72"/>
      <c r="N54" s="50"/>
      <c r="O54" s="50"/>
    </row>
    <row r="55" spans="1:15" s="57" customFormat="1" ht="68.400000000000006" customHeight="1" x14ac:dyDescent="0.3">
      <c r="A55" s="52">
        <v>1</v>
      </c>
      <c r="B55" s="53" t="s">
        <v>247</v>
      </c>
      <c r="C55" s="52" t="s">
        <v>67</v>
      </c>
      <c r="D55" s="52" t="s">
        <v>64</v>
      </c>
      <c r="E55" s="53" t="s">
        <v>121</v>
      </c>
      <c r="F55" s="63">
        <v>45659</v>
      </c>
      <c r="G55" s="17">
        <v>628.41600000000005</v>
      </c>
      <c r="H55" s="52" t="s">
        <v>6</v>
      </c>
      <c r="I55" s="13" t="s">
        <v>250</v>
      </c>
      <c r="J55" s="13">
        <v>42093239</v>
      </c>
      <c r="K55" s="13" t="s">
        <v>152</v>
      </c>
      <c r="L55" s="13">
        <v>57600</v>
      </c>
      <c r="M55" s="64">
        <v>10.91</v>
      </c>
      <c r="N55" s="77" t="s">
        <v>248</v>
      </c>
      <c r="O55" s="77" t="s">
        <v>249</v>
      </c>
    </row>
    <row r="56" spans="1:15" ht="16.2" x14ac:dyDescent="0.3">
      <c r="A56" s="47"/>
      <c r="B56" s="48" t="s">
        <v>37</v>
      </c>
      <c r="C56" s="49" t="s">
        <v>66</v>
      </c>
      <c r="D56" s="49"/>
      <c r="E56" s="50"/>
      <c r="F56" s="47"/>
      <c r="G56" s="55"/>
      <c r="H56" s="47"/>
      <c r="I56" s="47"/>
      <c r="J56" s="47"/>
      <c r="K56" s="47"/>
      <c r="L56" s="47"/>
      <c r="M56" s="72"/>
      <c r="N56" s="50"/>
      <c r="O56" s="50"/>
    </row>
    <row r="57" spans="1:15" ht="16.2" x14ac:dyDescent="0.3">
      <c r="A57" s="47"/>
      <c r="B57" s="48" t="s">
        <v>27</v>
      </c>
      <c r="C57" s="49" t="s">
        <v>66</v>
      </c>
      <c r="D57" s="49"/>
      <c r="E57" s="50"/>
      <c r="F57" s="47"/>
      <c r="G57" s="55"/>
      <c r="H57" s="47"/>
      <c r="I57" s="47"/>
      <c r="J57" s="47"/>
      <c r="K57" s="47"/>
      <c r="L57" s="47"/>
      <c r="M57" s="72"/>
      <c r="N57" s="50"/>
      <c r="O57" s="50"/>
    </row>
    <row r="58" spans="1:15" s="57" customFormat="1" ht="16.2" x14ac:dyDescent="0.3">
      <c r="A58" s="47"/>
      <c r="B58" s="48" t="s">
        <v>29</v>
      </c>
      <c r="C58" s="49"/>
      <c r="D58" s="49"/>
      <c r="E58" s="50"/>
      <c r="F58" s="47"/>
      <c r="G58" s="55"/>
      <c r="H58" s="47"/>
      <c r="I58" s="47"/>
      <c r="J58" s="47"/>
      <c r="K58" s="47"/>
      <c r="L58" s="47"/>
      <c r="M58" s="72"/>
      <c r="N58" s="50"/>
      <c r="O58" s="50"/>
    </row>
    <row r="59" spans="1:15" s="57" customFormat="1" ht="109.2" x14ac:dyDescent="0.3">
      <c r="A59" s="52">
        <v>1</v>
      </c>
      <c r="B59" s="53" t="s">
        <v>82</v>
      </c>
      <c r="C59" s="52" t="s">
        <v>83</v>
      </c>
      <c r="D59" s="52" t="s">
        <v>65</v>
      </c>
      <c r="E59" s="53" t="s">
        <v>197</v>
      </c>
      <c r="F59" s="54">
        <v>45663</v>
      </c>
      <c r="G59" s="17">
        <v>244.7</v>
      </c>
      <c r="H59" s="52" t="s">
        <v>6</v>
      </c>
      <c r="I59" s="52"/>
      <c r="J59" s="52"/>
      <c r="K59" s="13"/>
      <c r="L59" s="13"/>
      <c r="M59" s="64"/>
      <c r="N59" s="60" t="s">
        <v>178</v>
      </c>
      <c r="O59" s="60" t="s">
        <v>179</v>
      </c>
    </row>
    <row r="60" spans="1:15" s="57" customFormat="1" ht="109.2" x14ac:dyDescent="0.3">
      <c r="A60" s="52">
        <v>2</v>
      </c>
      <c r="B60" s="53" t="s">
        <v>82</v>
      </c>
      <c r="C60" s="52" t="s">
        <v>83</v>
      </c>
      <c r="D60" s="52" t="s">
        <v>65</v>
      </c>
      <c r="E60" s="53" t="s">
        <v>198</v>
      </c>
      <c r="F60" s="54">
        <v>45663</v>
      </c>
      <c r="G60" s="17">
        <v>231.07</v>
      </c>
      <c r="H60" s="52" t="s">
        <v>6</v>
      </c>
      <c r="I60" s="52"/>
      <c r="J60" s="52"/>
      <c r="K60" s="13"/>
      <c r="L60" s="13"/>
      <c r="M60" s="64"/>
      <c r="N60" s="60" t="s">
        <v>180</v>
      </c>
      <c r="O60" s="60" t="s">
        <v>181</v>
      </c>
    </row>
    <row r="61" spans="1:15" s="57" customFormat="1" ht="46.8" x14ac:dyDescent="0.3">
      <c r="A61" s="52">
        <v>3</v>
      </c>
      <c r="B61" s="53" t="s">
        <v>91</v>
      </c>
      <c r="C61" s="52" t="s">
        <v>84</v>
      </c>
      <c r="D61" s="52" t="s">
        <v>64</v>
      </c>
      <c r="E61" s="53" t="s">
        <v>199</v>
      </c>
      <c r="F61" s="54">
        <v>45663</v>
      </c>
      <c r="G61" s="17">
        <v>205</v>
      </c>
      <c r="H61" s="52" t="s">
        <v>110</v>
      </c>
      <c r="I61" s="52"/>
      <c r="J61" s="52"/>
      <c r="K61" s="13" t="s">
        <v>182</v>
      </c>
      <c r="L61" s="13">
        <v>40500</v>
      </c>
      <c r="M61" s="64">
        <v>5</v>
      </c>
      <c r="N61" s="60" t="s">
        <v>183</v>
      </c>
      <c r="O61" s="60" t="s">
        <v>184</v>
      </c>
    </row>
    <row r="62" spans="1:15" ht="31.2" x14ac:dyDescent="0.3">
      <c r="A62" s="52">
        <v>4</v>
      </c>
      <c r="B62" s="53" t="s">
        <v>91</v>
      </c>
      <c r="C62" s="52" t="s">
        <v>84</v>
      </c>
      <c r="D62" s="52" t="s">
        <v>64</v>
      </c>
      <c r="E62" s="53" t="s">
        <v>129</v>
      </c>
      <c r="F62" s="54">
        <v>45664</v>
      </c>
      <c r="G62" s="17">
        <v>550</v>
      </c>
      <c r="H62" s="52" t="s">
        <v>6</v>
      </c>
      <c r="I62" s="52"/>
      <c r="J62" s="52"/>
      <c r="K62" s="13" t="s">
        <v>119</v>
      </c>
      <c r="L62" s="13">
        <v>32040</v>
      </c>
      <c r="M62" s="64">
        <v>17</v>
      </c>
      <c r="N62" s="60" t="s">
        <v>185</v>
      </c>
      <c r="O62" s="60" t="s">
        <v>186</v>
      </c>
    </row>
    <row r="63" spans="1:15" s="57" customFormat="1" ht="46.8" x14ac:dyDescent="0.3">
      <c r="A63" s="52">
        <v>5</v>
      </c>
      <c r="B63" s="53" t="s">
        <v>127</v>
      </c>
      <c r="C63" s="52" t="s">
        <v>201</v>
      </c>
      <c r="D63" s="52" t="s">
        <v>65</v>
      </c>
      <c r="E63" s="53" t="s">
        <v>200</v>
      </c>
      <c r="F63" s="54">
        <v>45660</v>
      </c>
      <c r="G63" s="17">
        <v>216.98</v>
      </c>
      <c r="H63" s="52" t="s">
        <v>6</v>
      </c>
      <c r="I63" s="52" t="s">
        <v>187</v>
      </c>
      <c r="J63" s="52">
        <v>5448998</v>
      </c>
      <c r="K63" s="13" t="s">
        <v>126</v>
      </c>
      <c r="L63" s="13">
        <v>1780</v>
      </c>
      <c r="M63" s="64">
        <v>121.9</v>
      </c>
      <c r="N63" s="60" t="s">
        <v>188</v>
      </c>
      <c r="O63" s="60" t="s">
        <v>189</v>
      </c>
    </row>
    <row r="64" spans="1:15" s="57" customFormat="1" ht="46.8" x14ac:dyDescent="0.3">
      <c r="A64" s="52">
        <v>6</v>
      </c>
      <c r="B64" s="53" t="s">
        <v>127</v>
      </c>
      <c r="C64" s="52" t="s">
        <v>90</v>
      </c>
      <c r="D64" s="52" t="s">
        <v>64</v>
      </c>
      <c r="E64" s="53" t="s">
        <v>202</v>
      </c>
      <c r="F64" s="54">
        <v>45663</v>
      </c>
      <c r="G64" s="17">
        <v>264</v>
      </c>
      <c r="H64" s="52" t="s">
        <v>6</v>
      </c>
      <c r="I64" s="52"/>
      <c r="J64" s="52"/>
      <c r="K64" s="13" t="s">
        <v>119</v>
      </c>
      <c r="L64" s="13">
        <v>11000</v>
      </c>
      <c r="M64" s="64"/>
      <c r="N64" s="60" t="s">
        <v>190</v>
      </c>
      <c r="O64" s="60" t="s">
        <v>191</v>
      </c>
    </row>
    <row r="65" spans="1:15" s="57" customFormat="1" ht="64.2" customHeight="1" x14ac:dyDescent="0.3">
      <c r="A65" s="52">
        <v>7</v>
      </c>
      <c r="B65" s="53" t="s">
        <v>71</v>
      </c>
      <c r="C65" s="52" t="s">
        <v>67</v>
      </c>
      <c r="D65" s="52" t="s">
        <v>65</v>
      </c>
      <c r="E65" s="53" t="s">
        <v>142</v>
      </c>
      <c r="F65" s="54">
        <v>45660</v>
      </c>
      <c r="G65" s="17">
        <v>5296.06</v>
      </c>
      <c r="H65" s="52" t="s">
        <v>6</v>
      </c>
      <c r="I65" s="52" t="s">
        <v>92</v>
      </c>
      <c r="J65" s="52" t="s">
        <v>135</v>
      </c>
      <c r="K65" s="13" t="s">
        <v>152</v>
      </c>
      <c r="L65" s="13">
        <v>1570000</v>
      </c>
      <c r="M65" s="64">
        <v>3.37</v>
      </c>
      <c r="N65" s="60" t="s">
        <v>192</v>
      </c>
      <c r="O65" s="60" t="s">
        <v>193</v>
      </c>
    </row>
    <row r="66" spans="1:15" s="57" customFormat="1" ht="48.6" customHeight="1" x14ac:dyDescent="0.3">
      <c r="A66" s="52">
        <v>8</v>
      </c>
      <c r="B66" s="53" t="s">
        <v>194</v>
      </c>
      <c r="C66" s="52" t="s">
        <v>67</v>
      </c>
      <c r="D66" s="52" t="s">
        <v>64</v>
      </c>
      <c r="E66" s="53" t="s">
        <v>125</v>
      </c>
      <c r="F66" s="54">
        <v>45662</v>
      </c>
      <c r="G66" s="17">
        <v>253.8</v>
      </c>
      <c r="H66" s="52" t="s">
        <v>6</v>
      </c>
      <c r="I66" s="52" t="s">
        <v>195</v>
      </c>
      <c r="J66" s="52">
        <v>42086719</v>
      </c>
      <c r="K66" s="13" t="s">
        <v>152</v>
      </c>
      <c r="L66" s="13">
        <v>21679</v>
      </c>
      <c r="M66" s="64">
        <v>11.706720000000001</v>
      </c>
      <c r="N66" s="60" t="s">
        <v>138</v>
      </c>
      <c r="O66" s="60" t="s">
        <v>196</v>
      </c>
    </row>
    <row r="67" spans="1:15" ht="21" customHeight="1" x14ac:dyDescent="0.3">
      <c r="A67" s="47"/>
      <c r="B67" s="48" t="s">
        <v>42</v>
      </c>
      <c r="C67" s="49" t="s">
        <v>66</v>
      </c>
      <c r="D67" s="49"/>
      <c r="E67" s="50"/>
      <c r="F67" s="47"/>
      <c r="G67" s="55"/>
      <c r="H67" s="47"/>
      <c r="I67" s="47"/>
      <c r="J67" s="47"/>
      <c r="K67" s="47"/>
      <c r="L67" s="47"/>
      <c r="M67" s="72"/>
      <c r="N67" s="50"/>
      <c r="O67" s="50"/>
    </row>
    <row r="68" spans="1:15" x14ac:dyDescent="0.3">
      <c r="A68" s="41"/>
      <c r="B68" s="42" t="s">
        <v>58</v>
      </c>
      <c r="C68" s="43"/>
      <c r="D68" s="43"/>
      <c r="E68" s="44"/>
      <c r="F68" s="41"/>
      <c r="G68" s="58"/>
      <c r="H68" s="41"/>
      <c r="I68" s="41"/>
      <c r="J68" s="41"/>
      <c r="K68" s="41"/>
      <c r="L68" s="41"/>
      <c r="M68" s="46"/>
      <c r="N68" s="44"/>
      <c r="O68" s="44"/>
    </row>
    <row r="69" spans="1:15" ht="16.2" x14ac:dyDescent="0.3">
      <c r="A69" s="47"/>
      <c r="B69" s="48" t="s">
        <v>22</v>
      </c>
      <c r="C69" s="49" t="s">
        <v>66</v>
      </c>
      <c r="D69" s="49"/>
      <c r="E69" s="50"/>
      <c r="F69" s="47"/>
      <c r="G69" s="55"/>
      <c r="H69" s="47"/>
      <c r="I69" s="47"/>
      <c r="J69" s="47"/>
      <c r="K69" s="47"/>
      <c r="L69" s="47"/>
      <c r="M69" s="72"/>
      <c r="N69" s="50"/>
      <c r="O69" s="50"/>
    </row>
    <row r="70" spans="1:15" s="57" customFormat="1" ht="16.2" x14ac:dyDescent="0.3">
      <c r="A70" s="47"/>
      <c r="B70" s="48" t="s">
        <v>33</v>
      </c>
      <c r="C70" s="49" t="s">
        <v>66</v>
      </c>
      <c r="D70" s="49"/>
      <c r="E70" s="50"/>
      <c r="F70" s="47"/>
      <c r="G70" s="51"/>
      <c r="H70" s="47"/>
      <c r="I70" s="47"/>
      <c r="J70" s="47"/>
      <c r="K70" s="47"/>
      <c r="L70" s="47"/>
      <c r="M70" s="72"/>
      <c r="N70" s="50"/>
      <c r="O70" s="50"/>
    </row>
    <row r="71" spans="1:15" ht="16.2" x14ac:dyDescent="0.3">
      <c r="A71" s="47"/>
      <c r="B71" s="48" t="s">
        <v>35</v>
      </c>
      <c r="C71" s="49" t="s">
        <v>66</v>
      </c>
      <c r="D71" s="49"/>
      <c r="E71" s="50"/>
      <c r="F71" s="47"/>
      <c r="G71" s="55"/>
      <c r="H71" s="47"/>
      <c r="I71" s="47"/>
      <c r="J71" s="47"/>
      <c r="K71" s="47"/>
      <c r="L71" s="47"/>
      <c r="M71" s="72"/>
      <c r="N71" s="50"/>
      <c r="O71" s="50"/>
    </row>
    <row r="72" spans="1:15" ht="18" customHeight="1" x14ac:dyDescent="0.3">
      <c r="A72" s="47"/>
      <c r="B72" s="48" t="s">
        <v>46</v>
      </c>
      <c r="C72" s="49" t="s">
        <v>66</v>
      </c>
      <c r="D72" s="49"/>
      <c r="E72" s="50"/>
      <c r="F72" s="47"/>
      <c r="G72" s="51"/>
      <c r="H72" s="47"/>
      <c r="I72" s="47"/>
      <c r="J72" s="47"/>
      <c r="K72" s="47"/>
      <c r="L72" s="47"/>
      <c r="M72" s="72"/>
      <c r="N72" s="50"/>
      <c r="O72" s="50"/>
    </row>
    <row r="73" spans="1:15" ht="18" customHeight="1" x14ac:dyDescent="0.3">
      <c r="A73" s="47"/>
      <c r="B73" s="48" t="s">
        <v>40</v>
      </c>
      <c r="C73" s="49" t="s">
        <v>66</v>
      </c>
      <c r="D73" s="49"/>
      <c r="E73" s="50"/>
      <c r="F73" s="47"/>
      <c r="G73" s="55"/>
      <c r="H73" s="47"/>
      <c r="I73" s="47"/>
      <c r="J73" s="47"/>
      <c r="K73" s="47"/>
      <c r="L73" s="47"/>
      <c r="M73" s="72"/>
      <c r="N73" s="50"/>
      <c r="O73" s="50"/>
    </row>
    <row r="74" spans="1:15" x14ac:dyDescent="0.3">
      <c r="A74" s="41"/>
      <c r="B74" s="42" t="s">
        <v>59</v>
      </c>
      <c r="C74" s="43"/>
      <c r="D74" s="43"/>
      <c r="E74" s="44"/>
      <c r="F74" s="41"/>
      <c r="G74" s="58"/>
      <c r="H74" s="41"/>
      <c r="I74" s="41"/>
      <c r="J74" s="41"/>
      <c r="K74" s="41"/>
      <c r="L74" s="41"/>
      <c r="M74" s="46"/>
      <c r="N74" s="44"/>
      <c r="O74" s="44"/>
    </row>
    <row r="75" spans="1:15" ht="16.2" x14ac:dyDescent="0.3">
      <c r="A75" s="47"/>
      <c r="B75" s="48" t="s">
        <v>26</v>
      </c>
      <c r="C75" s="49"/>
      <c r="D75" s="49"/>
      <c r="E75" s="50"/>
      <c r="F75" s="47"/>
      <c r="G75" s="55"/>
      <c r="H75" s="47"/>
      <c r="I75" s="47"/>
      <c r="J75" s="47"/>
      <c r="K75" s="47"/>
      <c r="L75" s="47"/>
      <c r="M75" s="72"/>
      <c r="N75" s="50"/>
      <c r="O75" s="50"/>
    </row>
    <row r="76" spans="1:15" s="61" customFormat="1" ht="47.4" customHeight="1" x14ac:dyDescent="0.3">
      <c r="A76" s="52">
        <v>1</v>
      </c>
      <c r="B76" s="60" t="s">
        <v>95</v>
      </c>
      <c r="C76" s="52" t="s">
        <v>98</v>
      </c>
      <c r="D76" s="52" t="s">
        <v>79</v>
      </c>
      <c r="E76" s="60" t="s">
        <v>228</v>
      </c>
      <c r="F76" s="54">
        <v>45664</v>
      </c>
      <c r="G76" s="17">
        <v>749.92499999999995</v>
      </c>
      <c r="H76" s="52" t="s">
        <v>6</v>
      </c>
      <c r="I76" s="13"/>
      <c r="J76" s="13"/>
      <c r="K76" s="52" t="s">
        <v>79</v>
      </c>
      <c r="L76" s="13"/>
      <c r="M76" s="13"/>
      <c r="N76" s="14" t="s">
        <v>223</v>
      </c>
      <c r="O76" s="80" t="s">
        <v>224</v>
      </c>
    </row>
    <row r="77" spans="1:15" s="61" customFormat="1" ht="78" x14ac:dyDescent="0.3">
      <c r="A77" s="52">
        <v>3</v>
      </c>
      <c r="B77" s="60" t="s">
        <v>77</v>
      </c>
      <c r="C77" s="52" t="s">
        <v>84</v>
      </c>
      <c r="D77" s="52" t="s">
        <v>79</v>
      </c>
      <c r="E77" s="60" t="s">
        <v>225</v>
      </c>
      <c r="F77" s="54">
        <v>45659</v>
      </c>
      <c r="G77" s="17">
        <v>264</v>
      </c>
      <c r="H77" s="52" t="s">
        <v>6</v>
      </c>
      <c r="I77" s="13" t="s">
        <v>226</v>
      </c>
      <c r="J77" s="13">
        <v>3703409438</v>
      </c>
      <c r="K77" s="52" t="s">
        <v>79</v>
      </c>
      <c r="L77" s="13"/>
      <c r="M77" s="13"/>
      <c r="N77" s="13"/>
      <c r="O77" s="80" t="s">
        <v>227</v>
      </c>
    </row>
    <row r="78" spans="1:15" ht="19.2" customHeight="1" x14ac:dyDescent="0.3">
      <c r="A78" s="49"/>
      <c r="B78" s="48" t="s">
        <v>9</v>
      </c>
      <c r="C78" s="49" t="s">
        <v>66</v>
      </c>
      <c r="D78" s="49"/>
      <c r="E78" s="50"/>
      <c r="F78" s="47"/>
      <c r="G78" s="51"/>
      <c r="H78" s="47"/>
      <c r="I78" s="47"/>
      <c r="J78" s="47"/>
      <c r="K78" s="47"/>
      <c r="L78" s="47"/>
      <c r="M78" s="72"/>
      <c r="N78" s="50"/>
      <c r="O78" s="50"/>
    </row>
    <row r="79" spans="1:15" ht="16.2" x14ac:dyDescent="0.3">
      <c r="A79" s="47"/>
      <c r="B79" s="48" t="s">
        <v>13</v>
      </c>
      <c r="C79" s="49"/>
      <c r="D79" s="49"/>
      <c r="E79" s="50"/>
      <c r="F79" s="47"/>
      <c r="G79" s="55"/>
      <c r="H79" s="47"/>
      <c r="I79" s="47"/>
      <c r="J79" s="47"/>
      <c r="K79" s="47"/>
      <c r="L79" s="47"/>
      <c r="M79" s="72"/>
      <c r="N79" s="50"/>
      <c r="O79" s="50"/>
    </row>
    <row r="80" spans="1:15" s="57" customFormat="1" ht="46.8" x14ac:dyDescent="0.3">
      <c r="A80" s="52">
        <v>1</v>
      </c>
      <c r="B80" s="60" t="s">
        <v>78</v>
      </c>
      <c r="C80" s="52" t="s">
        <v>76</v>
      </c>
      <c r="D80" s="52" t="s">
        <v>79</v>
      </c>
      <c r="E80" s="60" t="s">
        <v>131</v>
      </c>
      <c r="F80" s="54">
        <v>45660</v>
      </c>
      <c r="G80" s="17">
        <v>6954.9790000000003</v>
      </c>
      <c r="H80" s="52" t="s">
        <v>6</v>
      </c>
      <c r="I80" s="13" t="s">
        <v>87</v>
      </c>
      <c r="J80" s="13">
        <v>40507613</v>
      </c>
      <c r="K80" s="13" t="s">
        <v>122</v>
      </c>
      <c r="L80" s="64">
        <v>1431.59</v>
      </c>
      <c r="M80" s="64">
        <v>4858.22</v>
      </c>
      <c r="N80" s="80"/>
      <c r="O80" s="80" t="s">
        <v>207</v>
      </c>
    </row>
    <row r="81" spans="1:15" s="57" customFormat="1" ht="63.6" customHeight="1" x14ac:dyDescent="0.3">
      <c r="A81" s="52">
        <v>2</v>
      </c>
      <c r="B81" s="60" t="s">
        <v>80</v>
      </c>
      <c r="C81" s="52" t="s">
        <v>76</v>
      </c>
      <c r="D81" s="52" t="s">
        <v>79</v>
      </c>
      <c r="E81" s="60" t="s">
        <v>88</v>
      </c>
      <c r="F81" s="54">
        <v>45664</v>
      </c>
      <c r="G81" s="17">
        <v>1093.0999999999999</v>
      </c>
      <c r="H81" s="52" t="s">
        <v>140</v>
      </c>
      <c r="I81" s="13" t="s">
        <v>87</v>
      </c>
      <c r="J81" s="13">
        <v>40507613</v>
      </c>
      <c r="K81" s="13" t="s">
        <v>208</v>
      </c>
      <c r="L81" s="64">
        <v>225</v>
      </c>
      <c r="M81" s="64">
        <v>4858.22</v>
      </c>
      <c r="N81" s="80" t="s">
        <v>130</v>
      </c>
      <c r="O81" s="80" t="s">
        <v>209</v>
      </c>
    </row>
    <row r="82" spans="1:15" ht="16.2" x14ac:dyDescent="0.3">
      <c r="A82" s="47"/>
      <c r="B82" s="48" t="s">
        <v>32</v>
      </c>
      <c r="C82" s="49" t="s">
        <v>66</v>
      </c>
      <c r="D82" s="49"/>
      <c r="E82" s="50"/>
      <c r="F82" s="47"/>
      <c r="G82" s="55"/>
      <c r="H82" s="47"/>
      <c r="I82" s="47"/>
      <c r="J82" s="47"/>
      <c r="K82" s="47"/>
      <c r="L82" s="47"/>
      <c r="M82" s="72"/>
      <c r="N82" s="50"/>
      <c r="O82" s="50"/>
    </row>
    <row r="83" spans="1:15" ht="16.2" x14ac:dyDescent="0.3">
      <c r="A83" s="47"/>
      <c r="B83" s="48" t="s">
        <v>16</v>
      </c>
      <c r="C83" s="49"/>
      <c r="D83" s="49"/>
      <c r="E83" s="50"/>
      <c r="F83" s="47"/>
      <c r="G83" s="55"/>
      <c r="H83" s="47"/>
      <c r="I83" s="47"/>
      <c r="J83" s="47"/>
      <c r="K83" s="47"/>
      <c r="L83" s="47"/>
      <c r="M83" s="72"/>
      <c r="N83" s="50"/>
      <c r="O83" s="50"/>
    </row>
    <row r="84" spans="1:15" s="57" customFormat="1" ht="64.2" customHeight="1" x14ac:dyDescent="0.3">
      <c r="A84" s="52">
        <v>1</v>
      </c>
      <c r="B84" s="53" t="s">
        <v>210</v>
      </c>
      <c r="C84" s="52" t="s">
        <v>68</v>
      </c>
      <c r="D84" s="52" t="s">
        <v>64</v>
      </c>
      <c r="E84" s="14" t="s">
        <v>211</v>
      </c>
      <c r="F84" s="54">
        <v>45664</v>
      </c>
      <c r="G84" s="17">
        <v>4557.67</v>
      </c>
      <c r="H84" s="13" t="s">
        <v>105</v>
      </c>
      <c r="I84" s="13"/>
      <c r="J84" s="13"/>
      <c r="K84" s="13" t="s">
        <v>118</v>
      </c>
      <c r="L84" s="13" t="s">
        <v>217</v>
      </c>
      <c r="M84" s="64" t="s">
        <v>216</v>
      </c>
      <c r="N84" s="14" t="s">
        <v>215</v>
      </c>
      <c r="O84" s="14" t="s">
        <v>212</v>
      </c>
    </row>
    <row r="85" spans="1:15" s="57" customFormat="1" ht="64.2" customHeight="1" x14ac:dyDescent="0.3">
      <c r="A85" s="52">
        <v>2</v>
      </c>
      <c r="B85" s="53" t="s">
        <v>210</v>
      </c>
      <c r="C85" s="52" t="s">
        <v>81</v>
      </c>
      <c r="D85" s="52" t="s">
        <v>65</v>
      </c>
      <c r="E85" s="14" t="s">
        <v>213</v>
      </c>
      <c r="F85" s="54">
        <v>45665</v>
      </c>
      <c r="G85" s="17">
        <v>3879</v>
      </c>
      <c r="H85" s="52" t="s">
        <v>6</v>
      </c>
      <c r="I85" s="13"/>
      <c r="J85" s="13"/>
      <c r="K85" s="13" t="s">
        <v>65</v>
      </c>
      <c r="L85" s="13">
        <v>1</v>
      </c>
      <c r="M85" s="64">
        <v>3879</v>
      </c>
      <c r="N85" s="14" t="s">
        <v>218</v>
      </c>
      <c r="O85" s="14" t="s">
        <v>214</v>
      </c>
    </row>
    <row r="86" spans="1:15" ht="15.6" customHeight="1" x14ac:dyDescent="0.3">
      <c r="A86" s="47"/>
      <c r="B86" s="48" t="s">
        <v>48</v>
      </c>
      <c r="C86" s="49"/>
      <c r="D86" s="49"/>
      <c r="E86" s="50"/>
      <c r="F86" s="47"/>
      <c r="G86" s="55"/>
      <c r="H86" s="47"/>
      <c r="I86" s="47"/>
      <c r="J86" s="47"/>
      <c r="K86" s="47"/>
      <c r="L86" s="47"/>
      <c r="M86" s="72"/>
      <c r="N86" s="50"/>
      <c r="O86" s="50"/>
    </row>
    <row r="87" spans="1:15" ht="62.4" x14ac:dyDescent="0.3">
      <c r="A87" s="52">
        <v>1</v>
      </c>
      <c r="B87" s="53" t="s">
        <v>219</v>
      </c>
      <c r="C87" s="52" t="s">
        <v>67</v>
      </c>
      <c r="D87" s="52" t="s">
        <v>64</v>
      </c>
      <c r="E87" s="14" t="s">
        <v>221</v>
      </c>
      <c r="F87" s="54">
        <v>45665</v>
      </c>
      <c r="G87" s="17">
        <v>370.2</v>
      </c>
      <c r="H87" s="52" t="s">
        <v>6</v>
      </c>
      <c r="I87" s="13"/>
      <c r="J87" s="13"/>
      <c r="K87" s="13" t="s">
        <v>152</v>
      </c>
      <c r="L87" s="13">
        <v>30850</v>
      </c>
      <c r="M87" s="13"/>
      <c r="N87" s="14" t="s">
        <v>220</v>
      </c>
      <c r="O87" s="14" t="s">
        <v>222</v>
      </c>
    </row>
    <row r="88" spans="1:15" ht="16.2" x14ac:dyDescent="0.3">
      <c r="A88" s="47"/>
      <c r="B88" s="48" t="s">
        <v>20</v>
      </c>
      <c r="C88" s="49" t="s">
        <v>66</v>
      </c>
      <c r="D88" s="49"/>
      <c r="E88" s="50"/>
      <c r="F88" s="47"/>
      <c r="G88" s="55"/>
      <c r="H88" s="47"/>
      <c r="I88" s="47"/>
      <c r="J88" s="47"/>
      <c r="K88" s="47"/>
      <c r="L88" s="47"/>
      <c r="M88" s="72"/>
      <c r="N88" s="50"/>
      <c r="O88" s="50"/>
    </row>
    <row r="89" spans="1:15" ht="15" customHeight="1" x14ac:dyDescent="0.3">
      <c r="A89" s="47"/>
      <c r="B89" s="48" t="s">
        <v>23</v>
      </c>
      <c r="C89" s="49" t="s">
        <v>66</v>
      </c>
      <c r="D89" s="49"/>
      <c r="E89" s="50"/>
      <c r="F89" s="47"/>
      <c r="G89" s="51"/>
      <c r="H89" s="47"/>
      <c r="I89" s="47"/>
      <c r="J89" s="47"/>
      <c r="K89" s="47"/>
      <c r="L89" s="47"/>
      <c r="M89" s="72"/>
      <c r="N89" s="50"/>
      <c r="O89" s="50"/>
    </row>
    <row r="90" spans="1:15" ht="16.2" x14ac:dyDescent="0.3">
      <c r="A90" s="47"/>
      <c r="B90" s="48" t="s">
        <v>24</v>
      </c>
      <c r="C90" s="49" t="s">
        <v>66</v>
      </c>
      <c r="D90" s="49"/>
      <c r="E90" s="50"/>
      <c r="F90" s="47"/>
      <c r="G90" s="55"/>
      <c r="H90" s="47"/>
      <c r="I90" s="47"/>
      <c r="J90" s="47"/>
      <c r="K90" s="47"/>
      <c r="L90" s="47"/>
      <c r="M90" s="72"/>
      <c r="N90" s="50"/>
      <c r="O90" s="50"/>
    </row>
    <row r="91" spans="1:15" ht="16.2" x14ac:dyDescent="0.3">
      <c r="A91" s="47"/>
      <c r="B91" s="48" t="s">
        <v>25</v>
      </c>
      <c r="C91" s="49" t="s">
        <v>66</v>
      </c>
      <c r="D91" s="49"/>
      <c r="E91" s="50"/>
      <c r="F91" s="47"/>
      <c r="G91" s="55"/>
      <c r="H91" s="47"/>
      <c r="I91" s="47"/>
      <c r="J91" s="47"/>
      <c r="K91" s="47"/>
      <c r="L91" s="47"/>
      <c r="M91" s="72"/>
      <c r="N91" s="50"/>
      <c r="O91" s="50"/>
    </row>
    <row r="92" spans="1:15" ht="16.2" x14ac:dyDescent="0.3">
      <c r="A92" s="47"/>
      <c r="B92" s="48" t="s">
        <v>39</v>
      </c>
      <c r="C92" s="49" t="s">
        <v>66</v>
      </c>
      <c r="D92" s="49"/>
      <c r="E92" s="50"/>
      <c r="F92" s="47"/>
      <c r="G92" s="55"/>
      <c r="H92" s="47"/>
      <c r="I92" s="47"/>
      <c r="J92" s="47"/>
      <c r="K92" s="47"/>
      <c r="L92" s="47"/>
      <c r="M92" s="72"/>
      <c r="N92" s="50"/>
      <c r="O92" s="50"/>
    </row>
    <row r="93" spans="1:15" ht="16.2" x14ac:dyDescent="0.3">
      <c r="A93" s="65"/>
      <c r="B93" s="66" t="s">
        <v>10</v>
      </c>
      <c r="C93" s="49" t="s">
        <v>66</v>
      </c>
      <c r="D93" s="67"/>
      <c r="E93" s="68"/>
      <c r="F93" s="65"/>
      <c r="G93" s="69"/>
      <c r="H93" s="65"/>
      <c r="I93" s="65"/>
      <c r="J93" s="65"/>
      <c r="K93" s="65"/>
      <c r="L93" s="65"/>
      <c r="M93" s="74"/>
      <c r="N93" s="68"/>
      <c r="O93" s="68"/>
    </row>
    <row r="94" spans="1:15" ht="16.2" x14ac:dyDescent="0.3">
      <c r="A94" s="49"/>
      <c r="B94" s="48" t="s">
        <v>41</v>
      </c>
      <c r="C94" s="49" t="s">
        <v>66</v>
      </c>
      <c r="D94" s="49"/>
      <c r="E94" s="50"/>
      <c r="F94" s="47"/>
      <c r="G94" s="55"/>
      <c r="H94" s="47"/>
      <c r="I94" s="47"/>
      <c r="J94" s="47"/>
      <c r="K94" s="47"/>
      <c r="L94" s="47"/>
      <c r="M94" s="72"/>
      <c r="N94" s="50"/>
      <c r="O94" s="50"/>
    </row>
    <row r="95" spans="1:15" ht="16.2" x14ac:dyDescent="0.3">
      <c r="A95" s="47"/>
      <c r="B95" s="48" t="s">
        <v>50</v>
      </c>
      <c r="C95" s="49"/>
      <c r="D95" s="49"/>
      <c r="E95" s="50"/>
      <c r="F95" s="47"/>
      <c r="G95" s="55"/>
      <c r="H95" s="47"/>
      <c r="I95" s="47"/>
      <c r="J95" s="47"/>
      <c r="K95" s="47"/>
      <c r="L95" s="47"/>
      <c r="M95" s="72"/>
      <c r="N95" s="50"/>
      <c r="O95" s="50"/>
    </row>
    <row r="96" spans="1:15" s="57" customFormat="1" ht="140.4" x14ac:dyDescent="0.3">
      <c r="A96" s="52">
        <v>1</v>
      </c>
      <c r="B96" s="53" t="s">
        <v>236</v>
      </c>
      <c r="C96" s="52" t="s">
        <v>67</v>
      </c>
      <c r="D96" s="52" t="s">
        <v>64</v>
      </c>
      <c r="E96" s="14" t="s">
        <v>139</v>
      </c>
      <c r="F96" s="54">
        <v>45663</v>
      </c>
      <c r="G96" s="17">
        <v>478.56</v>
      </c>
      <c r="H96" s="52" t="s">
        <v>6</v>
      </c>
      <c r="I96" s="13" t="s">
        <v>133</v>
      </c>
      <c r="J96" s="13">
        <v>32654545</v>
      </c>
      <c r="K96" s="13" t="s">
        <v>152</v>
      </c>
      <c r="L96" s="13">
        <v>48000</v>
      </c>
      <c r="M96" s="64">
        <v>9.9700000000000006</v>
      </c>
      <c r="N96" s="14" t="s">
        <v>229</v>
      </c>
      <c r="O96" s="14" t="s">
        <v>230</v>
      </c>
    </row>
    <row r="97" spans="1:15" s="62" customFormat="1" ht="46.8" x14ac:dyDescent="0.3">
      <c r="A97" s="52">
        <v>2</v>
      </c>
      <c r="B97" s="53" t="s">
        <v>231</v>
      </c>
      <c r="C97" s="52" t="s">
        <v>67</v>
      </c>
      <c r="D97" s="52" t="s">
        <v>64</v>
      </c>
      <c r="E97" s="14" t="s">
        <v>120</v>
      </c>
      <c r="F97" s="54">
        <v>45663</v>
      </c>
      <c r="G97" s="17">
        <v>840</v>
      </c>
      <c r="H97" s="52" t="s">
        <v>105</v>
      </c>
      <c r="I97" s="13" t="s">
        <v>134</v>
      </c>
      <c r="J97" s="13">
        <v>42086719</v>
      </c>
      <c r="K97" s="13" t="s">
        <v>152</v>
      </c>
      <c r="L97" s="13">
        <v>70000</v>
      </c>
      <c r="M97" s="64"/>
      <c r="N97" s="14" t="s">
        <v>232</v>
      </c>
      <c r="O97" s="14" t="s">
        <v>233</v>
      </c>
    </row>
    <row r="98" spans="1:15" s="62" customFormat="1" ht="46.8" x14ac:dyDescent="0.3">
      <c r="A98" s="52">
        <v>3</v>
      </c>
      <c r="B98" s="53" t="s">
        <v>234</v>
      </c>
      <c r="C98" s="52" t="s">
        <v>67</v>
      </c>
      <c r="D98" s="52" t="s">
        <v>64</v>
      </c>
      <c r="E98" s="14" t="s">
        <v>120</v>
      </c>
      <c r="F98" s="54">
        <v>45663</v>
      </c>
      <c r="G98" s="17">
        <v>840</v>
      </c>
      <c r="H98" s="52" t="s">
        <v>105</v>
      </c>
      <c r="I98" s="13" t="s">
        <v>134</v>
      </c>
      <c r="J98" s="13">
        <v>42086720</v>
      </c>
      <c r="K98" s="13" t="s">
        <v>152</v>
      </c>
      <c r="L98" s="13">
        <v>70000</v>
      </c>
      <c r="M98" s="64"/>
      <c r="N98" s="14" t="s">
        <v>232</v>
      </c>
      <c r="O98" s="14" t="s">
        <v>235</v>
      </c>
    </row>
  </sheetData>
  <autoFilter ref="A9:O98" xr:uid="{00000000-0009-0000-0000-000000000000}"/>
  <mergeCells count="21">
    <mergeCell ref="A6:A8"/>
    <mergeCell ref="B6:B8"/>
    <mergeCell ref="C6:C8"/>
    <mergeCell ref="D6:D8"/>
    <mergeCell ref="E6:E7"/>
    <mergeCell ref="H1:I1"/>
    <mergeCell ref="H2:I2"/>
    <mergeCell ref="H3:I3"/>
    <mergeCell ref="A4:I4"/>
    <mergeCell ref="H5:I5"/>
    <mergeCell ref="O6:O8"/>
    <mergeCell ref="F6:F8"/>
    <mergeCell ref="G6:G7"/>
    <mergeCell ref="H6:H8"/>
    <mergeCell ref="I6:I8"/>
    <mergeCell ref="K6:N6"/>
    <mergeCell ref="J6:J8"/>
    <mergeCell ref="K7:K8"/>
    <mergeCell ref="L7:L8"/>
    <mergeCell ref="M7:M8"/>
    <mergeCell ref="N7:N8"/>
  </mergeCells>
  <hyperlinks>
    <hyperlink ref="O33" r:id="rId1" xr:uid="{00000000-0004-0000-0000-000000000000}"/>
    <hyperlink ref="O35" r:id="rId2" xr:uid="{00000000-0004-0000-0000-000001000000}"/>
    <hyperlink ref="O36" r:id="rId3" xr:uid="{00000000-0004-0000-0000-000002000000}"/>
    <hyperlink ref="O37" r:id="rId4" xr:uid="{00000000-0004-0000-0000-000003000000}"/>
    <hyperlink ref="O38" r:id="rId5" xr:uid="{00000000-0004-0000-0000-000004000000}"/>
    <hyperlink ref="O39" r:id="rId6" xr:uid="{00000000-0004-0000-0000-000005000000}"/>
    <hyperlink ref="O40" r:id="rId7" xr:uid="{00000000-0004-0000-0000-000006000000}"/>
    <hyperlink ref="O41" r:id="rId8" xr:uid="{00000000-0004-0000-0000-000007000000}"/>
    <hyperlink ref="O42" r:id="rId9" xr:uid="{00000000-0004-0000-0000-000008000000}"/>
    <hyperlink ref="O61" r:id="rId10" xr:uid="{00000000-0004-0000-0000-000009000000}"/>
    <hyperlink ref="O62" r:id="rId11" xr:uid="{00000000-0004-0000-0000-00000A000000}"/>
    <hyperlink ref="O63" r:id="rId12" xr:uid="{00000000-0004-0000-0000-00000B000000}"/>
    <hyperlink ref="O64" r:id="rId13" xr:uid="{00000000-0004-0000-0000-00000C000000}"/>
    <hyperlink ref="O59" r:id="rId14" xr:uid="{00000000-0004-0000-0000-00000D000000}"/>
    <hyperlink ref="O60" r:id="rId15" xr:uid="{00000000-0004-0000-0000-00000E000000}"/>
    <hyperlink ref="O65" r:id="rId16" xr:uid="{00000000-0004-0000-0000-00000F000000}"/>
    <hyperlink ref="O66" r:id="rId17" xr:uid="{00000000-0004-0000-0000-000010000000}"/>
    <hyperlink ref="O80" r:id="rId18" display="https://prozorro.gov.ua/plan/UA-P-2025-01-03-004400-a" xr:uid="{00000000-0004-0000-0000-000011000000}"/>
    <hyperlink ref="O84" r:id="rId19" xr:uid="{00000000-0004-0000-0000-000012000000}"/>
    <hyperlink ref="O85" r:id="rId20" xr:uid="{00000000-0004-0000-0000-000013000000}"/>
    <hyperlink ref="O87" r:id="rId21" xr:uid="{00000000-0004-0000-0000-000014000000}"/>
    <hyperlink ref="O76" r:id="rId22" xr:uid="{00000000-0004-0000-0000-000015000000}"/>
    <hyperlink ref="O77" r:id="rId23" xr:uid="{00000000-0004-0000-0000-000016000000}"/>
    <hyperlink ref="O98" r:id="rId24" xr:uid="{00000000-0004-0000-0000-000017000000}"/>
    <hyperlink ref="O96" r:id="rId25" xr:uid="{00000000-0004-0000-0000-000018000000}"/>
    <hyperlink ref="O97" r:id="rId26" xr:uid="{00000000-0004-0000-0000-000019000000}"/>
    <hyperlink ref="O13" r:id="rId27" xr:uid="{00000000-0004-0000-0000-00001A000000}"/>
    <hyperlink ref="O19" r:id="rId28" xr:uid="{00000000-0004-0000-0000-00001B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9"/>
  <ignoredErrors>
    <ignoredError sqref="P33:XFD33 P40:XFD40 P42:XFD4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64"/>
  <sheetViews>
    <sheetView view="pageBreakPreview" zoomScale="60" zoomScaleNormal="60" workbookViewId="0">
      <selection activeCell="D14" sqref="D14"/>
    </sheetView>
  </sheetViews>
  <sheetFormatPr defaultColWidth="8.88671875" defaultRowHeight="15.6" x14ac:dyDescent="0.3"/>
  <cols>
    <col min="1" max="1" width="5.33203125" style="3" customWidth="1"/>
    <col min="2" max="2" width="49.109375" style="5" customWidth="1"/>
    <col min="3" max="3" width="22.44140625" style="3" customWidth="1"/>
    <col min="4" max="4" width="24.33203125" style="4" customWidth="1"/>
    <col min="5" max="5" width="8.88671875" style="1"/>
    <col min="6" max="6" width="17.5546875" style="1" customWidth="1"/>
    <col min="7" max="7" width="27.5546875" style="1" customWidth="1"/>
    <col min="8" max="16384" width="8.88671875" style="1"/>
  </cols>
  <sheetData>
    <row r="1" spans="1:7" ht="33" customHeight="1" x14ac:dyDescent="0.3">
      <c r="A1" s="90" t="s">
        <v>75</v>
      </c>
      <c r="B1" s="90"/>
      <c r="C1" s="90"/>
      <c r="D1" s="90"/>
    </row>
    <row r="2" spans="1:7" ht="20.399999999999999" customHeight="1" x14ac:dyDescent="0.3">
      <c r="D2" s="25" t="s">
        <v>143</v>
      </c>
    </row>
    <row r="3" spans="1:7" ht="31.95" customHeight="1" x14ac:dyDescent="0.3">
      <c r="A3" s="6" t="s">
        <v>0</v>
      </c>
      <c r="B3" s="6" t="s">
        <v>72</v>
      </c>
      <c r="C3" s="6" t="s">
        <v>73</v>
      </c>
      <c r="D3" s="18" t="s">
        <v>74</v>
      </c>
    </row>
    <row r="4" spans="1:7" x14ac:dyDescent="0.3">
      <c r="A4" s="6">
        <v>1</v>
      </c>
      <c r="B4" s="6">
        <v>2</v>
      </c>
      <c r="C4" s="6">
        <v>3</v>
      </c>
      <c r="D4" s="7">
        <v>4</v>
      </c>
    </row>
    <row r="5" spans="1:7" ht="16.2" x14ac:dyDescent="0.3">
      <c r="A5" s="2"/>
      <c r="B5" s="8" t="s">
        <v>52</v>
      </c>
      <c r="C5" s="23">
        <f>C6+C14+C23+C36+C42</f>
        <v>37</v>
      </c>
      <c r="D5" s="24">
        <f>D6+D14+D23+D36+D42</f>
        <v>98324.850999999995</v>
      </c>
      <c r="F5" s="20"/>
      <c r="G5" s="19"/>
    </row>
    <row r="6" spans="1:7" ht="16.2" x14ac:dyDescent="0.3">
      <c r="A6" s="9"/>
      <c r="B6" s="21" t="s">
        <v>54</v>
      </c>
      <c r="C6" s="22">
        <f>C7+C8+C10+C11+C12+C13</f>
        <v>3</v>
      </c>
      <c r="D6" s="12">
        <f>D7+D8+D10+D11+D12+D13</f>
        <v>973.11699999999996</v>
      </c>
    </row>
    <row r="7" spans="1:7" s="16" customFormat="1" x14ac:dyDescent="0.3">
      <c r="A7" s="13">
        <v>1</v>
      </c>
      <c r="B7" s="14" t="s">
        <v>11</v>
      </c>
      <c r="C7" s="13">
        <v>1</v>
      </c>
      <c r="D7" s="15">
        <f>SUM('ТГ зв'!G13:G13)</f>
        <v>497.31700000000001</v>
      </c>
    </row>
    <row r="8" spans="1:7" s="16" customFormat="1" x14ac:dyDescent="0.3">
      <c r="A8" s="13">
        <v>2</v>
      </c>
      <c r="B8" s="14" t="s">
        <v>44</v>
      </c>
      <c r="C8" s="13">
        <v>0</v>
      </c>
      <c r="D8" s="17">
        <v>0</v>
      </c>
    </row>
    <row r="9" spans="1:7" s="16" customFormat="1" x14ac:dyDescent="0.3">
      <c r="A9" s="13">
        <v>3</v>
      </c>
      <c r="B9" s="14" t="s">
        <v>7</v>
      </c>
      <c r="C9" s="13">
        <v>0</v>
      </c>
      <c r="D9" s="15">
        <v>0</v>
      </c>
    </row>
    <row r="10" spans="1:7" s="16" customFormat="1" x14ac:dyDescent="0.3">
      <c r="A10" s="13">
        <v>4</v>
      </c>
      <c r="B10" s="14" t="s">
        <v>28</v>
      </c>
      <c r="C10" s="13">
        <v>0</v>
      </c>
      <c r="D10" s="15">
        <v>0</v>
      </c>
    </row>
    <row r="11" spans="1:7" s="16" customFormat="1" x14ac:dyDescent="0.3">
      <c r="A11" s="13">
        <v>5</v>
      </c>
      <c r="B11" s="14" t="s">
        <v>12</v>
      </c>
      <c r="C11" s="13">
        <v>0</v>
      </c>
      <c r="D11" s="15">
        <v>0</v>
      </c>
    </row>
    <row r="12" spans="1:7" s="16" customFormat="1" x14ac:dyDescent="0.3">
      <c r="A12" s="13">
        <v>6</v>
      </c>
      <c r="B12" s="14" t="s">
        <v>30</v>
      </c>
      <c r="C12" s="13">
        <v>2</v>
      </c>
      <c r="D12" s="15">
        <f>SUM('ТГ зв'!G19:G20)</f>
        <v>475.8</v>
      </c>
    </row>
    <row r="13" spans="1:7" s="16" customFormat="1" x14ac:dyDescent="0.3">
      <c r="A13" s="13">
        <v>7</v>
      </c>
      <c r="B13" s="14" t="s">
        <v>55</v>
      </c>
      <c r="C13" s="13">
        <v>0</v>
      </c>
      <c r="D13" s="15">
        <v>0</v>
      </c>
    </row>
    <row r="14" spans="1:7" ht="16.2" x14ac:dyDescent="0.3">
      <c r="A14" s="9"/>
      <c r="B14" s="10" t="s">
        <v>56</v>
      </c>
      <c r="C14" s="11">
        <f>C15+C18+C16+C17+C19+C20+C21+C22</f>
        <v>0</v>
      </c>
      <c r="D14" s="12">
        <f>D15+D18+D16+D17+D19+D20+D21+D22</f>
        <v>0</v>
      </c>
    </row>
    <row r="15" spans="1:7" s="16" customFormat="1" x14ac:dyDescent="0.3">
      <c r="A15" s="13">
        <v>8</v>
      </c>
      <c r="B15" s="14" t="s">
        <v>14</v>
      </c>
      <c r="C15" s="13">
        <v>0</v>
      </c>
      <c r="D15" s="15">
        <v>0</v>
      </c>
    </row>
    <row r="16" spans="1:7" s="16" customFormat="1" x14ac:dyDescent="0.3">
      <c r="A16" s="13">
        <v>9</v>
      </c>
      <c r="B16" s="14" t="s">
        <v>31</v>
      </c>
      <c r="C16" s="13">
        <v>0</v>
      </c>
      <c r="D16" s="15">
        <v>0</v>
      </c>
    </row>
    <row r="17" spans="1:4" s="16" customFormat="1" x14ac:dyDescent="0.3">
      <c r="A17" s="13">
        <v>10</v>
      </c>
      <c r="B17" s="14" t="s">
        <v>15</v>
      </c>
      <c r="C17" s="13">
        <v>0</v>
      </c>
      <c r="D17" s="15">
        <v>0</v>
      </c>
    </row>
    <row r="18" spans="1:4" s="16" customFormat="1" x14ac:dyDescent="0.3">
      <c r="A18" s="13">
        <v>11</v>
      </c>
      <c r="B18" s="14" t="s">
        <v>47</v>
      </c>
      <c r="C18" s="13">
        <v>0</v>
      </c>
      <c r="D18" s="15">
        <v>0</v>
      </c>
    </row>
    <row r="19" spans="1:4" s="16" customFormat="1" x14ac:dyDescent="0.3">
      <c r="A19" s="13">
        <v>12</v>
      </c>
      <c r="B19" s="14" t="s">
        <v>34</v>
      </c>
      <c r="C19" s="13">
        <v>0</v>
      </c>
      <c r="D19" s="15">
        <v>0</v>
      </c>
    </row>
    <row r="20" spans="1:4" s="16" customFormat="1" x14ac:dyDescent="0.3">
      <c r="A20" s="13">
        <v>13</v>
      </c>
      <c r="B20" s="14" t="s">
        <v>38</v>
      </c>
      <c r="C20" s="13">
        <v>0</v>
      </c>
      <c r="D20" s="15">
        <v>0</v>
      </c>
    </row>
    <row r="21" spans="1:4" s="16" customFormat="1" x14ac:dyDescent="0.3">
      <c r="A21" s="13">
        <v>14</v>
      </c>
      <c r="B21" s="14" t="s">
        <v>70</v>
      </c>
      <c r="C21" s="13">
        <v>0</v>
      </c>
      <c r="D21" s="15">
        <v>0</v>
      </c>
    </row>
    <row r="22" spans="1:4" s="16" customFormat="1" x14ac:dyDescent="0.3">
      <c r="A22" s="13">
        <v>15</v>
      </c>
      <c r="B22" s="14" t="s">
        <v>49</v>
      </c>
      <c r="C22" s="13">
        <v>0</v>
      </c>
      <c r="D22" s="15">
        <v>0</v>
      </c>
    </row>
    <row r="23" spans="1:4" ht="16.2" x14ac:dyDescent="0.3">
      <c r="A23" s="9"/>
      <c r="B23" s="10" t="s">
        <v>57</v>
      </c>
      <c r="C23" s="11">
        <f>C24+C26+C28+C29+C30+C33+C34+C31+C32+C35+C25+C27</f>
        <v>24</v>
      </c>
      <c r="D23" s="12">
        <f>D24+D26+D28+D29+D30+D33+D34+D31+D32+D35+D25+D27</f>
        <v>77324.299999999988</v>
      </c>
    </row>
    <row r="24" spans="1:4" s="16" customFormat="1" x14ac:dyDescent="0.3">
      <c r="A24" s="13">
        <v>16</v>
      </c>
      <c r="B24" s="14" t="s">
        <v>19</v>
      </c>
      <c r="C24" s="13">
        <v>10</v>
      </c>
      <c r="D24" s="15">
        <f>SUM('ТГ зв'!G33:G42)</f>
        <v>63009.085999999996</v>
      </c>
    </row>
    <row r="25" spans="1:4" s="16" customFormat="1" x14ac:dyDescent="0.3">
      <c r="A25" s="13">
        <v>17</v>
      </c>
      <c r="B25" s="14" t="s">
        <v>43</v>
      </c>
      <c r="C25" s="13">
        <v>0</v>
      </c>
      <c r="D25" s="15">
        <v>0</v>
      </c>
    </row>
    <row r="26" spans="1:4" s="16" customFormat="1" x14ac:dyDescent="0.3">
      <c r="A26" s="13">
        <v>18</v>
      </c>
      <c r="B26" s="14" t="s">
        <v>17</v>
      </c>
      <c r="C26" s="13">
        <v>3</v>
      </c>
      <c r="D26" s="15">
        <f>SUM('ТГ зв'!G45:G47)</f>
        <v>3006</v>
      </c>
    </row>
    <row r="27" spans="1:4" s="16" customFormat="1" x14ac:dyDescent="0.3">
      <c r="A27" s="13">
        <v>19</v>
      </c>
      <c r="B27" s="14" t="s">
        <v>45</v>
      </c>
      <c r="C27" s="13">
        <v>1</v>
      </c>
      <c r="D27" s="15">
        <f>SUM('ТГ зв'!G49:G49)</f>
        <v>2080.5</v>
      </c>
    </row>
    <row r="28" spans="1:4" s="16" customFormat="1" x14ac:dyDescent="0.3">
      <c r="A28" s="13">
        <v>20</v>
      </c>
      <c r="B28" s="14" t="s">
        <v>18</v>
      </c>
      <c r="C28" s="13">
        <v>0</v>
      </c>
      <c r="D28" s="15">
        <v>0</v>
      </c>
    </row>
    <row r="29" spans="1:4" s="16" customFormat="1" x14ac:dyDescent="0.3">
      <c r="A29" s="13">
        <v>21</v>
      </c>
      <c r="B29" s="14" t="s">
        <v>21</v>
      </c>
      <c r="C29" s="13">
        <v>0</v>
      </c>
      <c r="D29" s="15">
        <v>0</v>
      </c>
    </row>
    <row r="30" spans="1:4" s="16" customFormat="1" x14ac:dyDescent="0.3">
      <c r="A30" s="13">
        <v>22</v>
      </c>
      <c r="B30" s="14" t="s">
        <v>8</v>
      </c>
      <c r="C30" s="13">
        <v>1</v>
      </c>
      <c r="D30" s="15">
        <f>SUM('ТГ зв'!G53:G53)</f>
        <v>1338.6880000000001</v>
      </c>
    </row>
    <row r="31" spans="1:4" s="16" customFormat="1" ht="13.95" customHeight="1" x14ac:dyDescent="0.3">
      <c r="A31" s="13">
        <v>23</v>
      </c>
      <c r="B31" s="14" t="s">
        <v>36</v>
      </c>
      <c r="C31" s="13">
        <v>1</v>
      </c>
      <c r="D31" s="15">
        <f>SUM('ТГ зв'!G55:G55)</f>
        <v>628.41600000000005</v>
      </c>
    </row>
    <row r="32" spans="1:4" s="16" customFormat="1" x14ac:dyDescent="0.3">
      <c r="A32" s="13">
        <v>24</v>
      </c>
      <c r="B32" s="14" t="s">
        <v>37</v>
      </c>
      <c r="C32" s="13">
        <v>0</v>
      </c>
      <c r="D32" s="15">
        <v>0</v>
      </c>
    </row>
    <row r="33" spans="1:4" s="16" customFormat="1" x14ac:dyDescent="0.3">
      <c r="A33" s="13">
        <v>25</v>
      </c>
      <c r="B33" s="14" t="s">
        <v>27</v>
      </c>
      <c r="C33" s="13">
        <v>0</v>
      </c>
      <c r="D33" s="15">
        <v>0</v>
      </c>
    </row>
    <row r="34" spans="1:4" s="16" customFormat="1" x14ac:dyDescent="0.3">
      <c r="A34" s="13">
        <v>26</v>
      </c>
      <c r="B34" s="14" t="s">
        <v>29</v>
      </c>
      <c r="C34" s="13">
        <v>8</v>
      </c>
      <c r="D34" s="15">
        <f>SUM('ТГ зв'!G59:G66)</f>
        <v>7261.6100000000006</v>
      </c>
    </row>
    <row r="35" spans="1:4" s="16" customFormat="1" x14ac:dyDescent="0.3">
      <c r="A35" s="13">
        <v>27</v>
      </c>
      <c r="B35" s="14" t="s">
        <v>42</v>
      </c>
      <c r="C35" s="13">
        <v>0</v>
      </c>
      <c r="D35" s="15">
        <v>0</v>
      </c>
    </row>
    <row r="36" spans="1:4" ht="16.2" x14ac:dyDescent="0.3">
      <c r="A36" s="9"/>
      <c r="B36" s="10" t="s">
        <v>58</v>
      </c>
      <c r="C36" s="11">
        <f>C37+C40+C41+C39</f>
        <v>0</v>
      </c>
      <c r="D36" s="12">
        <f>D37+D40+D41+D39</f>
        <v>0</v>
      </c>
    </row>
    <row r="37" spans="1:4" s="16" customFormat="1" x14ac:dyDescent="0.3">
      <c r="A37" s="13">
        <v>28</v>
      </c>
      <c r="B37" s="14" t="s">
        <v>22</v>
      </c>
      <c r="C37" s="13">
        <v>0</v>
      </c>
      <c r="D37" s="15">
        <v>0</v>
      </c>
    </row>
    <row r="38" spans="1:4" s="16" customFormat="1" x14ac:dyDescent="0.3">
      <c r="A38" s="13">
        <v>29</v>
      </c>
      <c r="B38" s="14" t="s">
        <v>46</v>
      </c>
      <c r="C38" s="13">
        <v>0</v>
      </c>
      <c r="D38" s="15">
        <v>0</v>
      </c>
    </row>
    <row r="39" spans="1:4" s="16" customFormat="1" x14ac:dyDescent="0.3">
      <c r="A39" s="13">
        <v>30</v>
      </c>
      <c r="B39" s="14" t="s">
        <v>33</v>
      </c>
      <c r="C39" s="13">
        <v>0</v>
      </c>
      <c r="D39" s="15">
        <v>0</v>
      </c>
    </row>
    <row r="40" spans="1:4" s="16" customFormat="1" x14ac:dyDescent="0.3">
      <c r="A40" s="13">
        <v>31</v>
      </c>
      <c r="B40" s="14" t="s">
        <v>35</v>
      </c>
      <c r="C40" s="13">
        <v>0</v>
      </c>
      <c r="D40" s="15">
        <v>0</v>
      </c>
    </row>
    <row r="41" spans="1:4" s="16" customFormat="1" x14ac:dyDescent="0.3">
      <c r="A41" s="13">
        <v>32</v>
      </c>
      <c r="B41" s="14" t="s">
        <v>40</v>
      </c>
      <c r="C41" s="13">
        <v>0</v>
      </c>
      <c r="D41" s="15">
        <v>0</v>
      </c>
    </row>
    <row r="42" spans="1:4" ht="16.2" x14ac:dyDescent="0.3">
      <c r="A42" s="9"/>
      <c r="B42" s="10" t="s">
        <v>59</v>
      </c>
      <c r="C42" s="26">
        <f>C43+C44+C45+C47+C49+C50+ C51+C52+C54+C46+C53+C55+C48+C56</f>
        <v>10</v>
      </c>
      <c r="D42" s="12">
        <f>D43+D44+D45+D47+D49+D50+ D51+D52+D54+D46+D53+D55+D48+D56</f>
        <v>20027.434000000001</v>
      </c>
    </row>
    <row r="43" spans="1:4" s="16" customFormat="1" x14ac:dyDescent="0.3">
      <c r="A43" s="13">
        <v>33</v>
      </c>
      <c r="B43" s="14" t="s">
        <v>26</v>
      </c>
      <c r="C43" s="13">
        <v>2</v>
      </c>
      <c r="D43" s="15">
        <f>SUM('ТГ зв'!G76:G77)</f>
        <v>1013.925</v>
      </c>
    </row>
    <row r="44" spans="1:4" s="16" customFormat="1" x14ac:dyDescent="0.3">
      <c r="A44" s="13">
        <v>34</v>
      </c>
      <c r="B44" s="14" t="s">
        <v>9</v>
      </c>
      <c r="C44" s="13">
        <v>0</v>
      </c>
      <c r="D44" s="15">
        <v>0</v>
      </c>
    </row>
    <row r="45" spans="1:4" s="16" customFormat="1" x14ac:dyDescent="0.3">
      <c r="A45" s="13">
        <v>35</v>
      </c>
      <c r="B45" s="14" t="s">
        <v>13</v>
      </c>
      <c r="C45" s="13">
        <v>2</v>
      </c>
      <c r="D45" s="15">
        <f>SUM('ТГ зв'!G80:G81)</f>
        <v>8048.0789999999997</v>
      </c>
    </row>
    <row r="46" spans="1:4" s="16" customFormat="1" x14ac:dyDescent="0.3">
      <c r="A46" s="13">
        <v>36</v>
      </c>
      <c r="B46" s="14" t="s">
        <v>32</v>
      </c>
      <c r="C46" s="13">
        <v>0</v>
      </c>
      <c r="D46" s="15">
        <v>0</v>
      </c>
    </row>
    <row r="47" spans="1:4" s="16" customFormat="1" x14ac:dyDescent="0.3">
      <c r="A47" s="13">
        <v>37</v>
      </c>
      <c r="B47" s="14" t="s">
        <v>16</v>
      </c>
      <c r="C47" s="13">
        <v>2</v>
      </c>
      <c r="D47" s="15">
        <f>SUM('ТГ зв'!G84:G85)</f>
        <v>8436.67</v>
      </c>
    </row>
    <row r="48" spans="1:4" s="16" customFormat="1" x14ac:dyDescent="0.3">
      <c r="A48" s="13">
        <v>38</v>
      </c>
      <c r="B48" s="14" t="s">
        <v>48</v>
      </c>
      <c r="C48" s="13">
        <v>1</v>
      </c>
      <c r="D48" s="15">
        <f>'ТГ зв'!G87</f>
        <v>370.2</v>
      </c>
    </row>
    <row r="49" spans="1:1017" s="16" customFormat="1" x14ac:dyDescent="0.3">
      <c r="A49" s="13">
        <v>39</v>
      </c>
      <c r="B49" s="14" t="s">
        <v>20</v>
      </c>
      <c r="C49" s="13">
        <v>0</v>
      </c>
      <c r="D49" s="15">
        <v>0</v>
      </c>
    </row>
    <row r="50" spans="1:1017" s="16" customFormat="1" x14ac:dyDescent="0.3">
      <c r="A50" s="13">
        <v>40</v>
      </c>
      <c r="B50" s="14" t="s">
        <v>23</v>
      </c>
      <c r="C50" s="13">
        <v>0</v>
      </c>
      <c r="D50" s="15">
        <v>0</v>
      </c>
    </row>
    <row r="51" spans="1:1017" s="16" customFormat="1" x14ac:dyDescent="0.3">
      <c r="A51" s="13">
        <v>41</v>
      </c>
      <c r="B51" s="14" t="s">
        <v>24</v>
      </c>
      <c r="C51" s="13">
        <v>0</v>
      </c>
      <c r="D51" s="15">
        <v>0</v>
      </c>
    </row>
    <row r="52" spans="1:1017" s="16" customFormat="1" x14ac:dyDescent="0.3">
      <c r="A52" s="13">
        <v>42</v>
      </c>
      <c r="B52" s="14" t="s">
        <v>25</v>
      </c>
      <c r="C52" s="13">
        <v>0</v>
      </c>
      <c r="D52" s="15">
        <v>0</v>
      </c>
    </row>
    <row r="53" spans="1:1017" s="16" customFormat="1" x14ac:dyDescent="0.3">
      <c r="A53" s="13">
        <v>43</v>
      </c>
      <c r="B53" s="14" t="s">
        <v>39</v>
      </c>
      <c r="C53" s="13">
        <v>0</v>
      </c>
      <c r="D53" s="15">
        <v>0</v>
      </c>
    </row>
    <row r="54" spans="1:1017" s="16" customFormat="1" x14ac:dyDescent="0.3">
      <c r="A54" s="13">
        <v>44</v>
      </c>
      <c r="B54" s="14" t="s">
        <v>10</v>
      </c>
      <c r="C54" s="13">
        <v>0</v>
      </c>
      <c r="D54" s="15">
        <v>0</v>
      </c>
    </row>
    <row r="55" spans="1:1017" s="16" customFormat="1" x14ac:dyDescent="0.3">
      <c r="A55" s="13">
        <v>45</v>
      </c>
      <c r="B55" s="14" t="s">
        <v>41</v>
      </c>
      <c r="C55" s="13">
        <v>0</v>
      </c>
      <c r="D55" s="15">
        <v>0</v>
      </c>
    </row>
    <row r="56" spans="1:1017" s="16" customFormat="1" x14ac:dyDescent="0.3">
      <c r="A56" s="13">
        <v>46</v>
      </c>
      <c r="B56" s="14" t="s">
        <v>50</v>
      </c>
      <c r="C56" s="13">
        <v>3</v>
      </c>
      <c r="D56" s="15">
        <f>SUM('ТГ зв'!G96:G98)</f>
        <v>2158.56</v>
      </c>
    </row>
    <row r="64" spans="1:1017" s="4" customFormat="1" x14ac:dyDescent="0.3">
      <c r="A64" s="3"/>
      <c r="B64" s="5"/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</row>
  </sheetData>
  <autoFilter ref="A4:D56" xr:uid="{00000000-0009-0000-0000-000001000000}"/>
  <sortState xmlns:xlrd2="http://schemas.microsoft.com/office/spreadsheetml/2017/richdata2" ref="A26:AMH35">
    <sortCondition ref="A26"/>
  </sortState>
  <mergeCells count="1">
    <mergeCell ref="A1:D1"/>
  </mergeCells>
  <pageMargins left="0.7874015748031496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ТГ зв</vt:lpstr>
      <vt:lpstr>ТГ (2)</vt:lpstr>
      <vt:lpstr>'ТГ (2)'!Заголовки_для_друку</vt:lpstr>
      <vt:lpstr>'ТГ зв'!Заголовки_для_друку</vt:lpstr>
      <vt:lpstr>'ТГ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2025-01-13T17:29:54Z</dcterms:modified>
</cp:coreProperties>
</file>