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9030" tabRatio="603"/>
  </bookViews>
  <sheets>
    <sheet name="ТГ зв" sheetId="3" r:id="rId1"/>
    <sheet name="На оборонні роб" sheetId="4" r:id="rId2"/>
    <sheet name="Зведена" sheetId="2" r:id="rId3"/>
  </sheets>
  <definedNames>
    <definedName name="_xlnm._FilterDatabase" localSheetId="2" hidden="1">Зведена!$A$4:$D$56</definedName>
    <definedName name="_xlnm._FilterDatabase" localSheetId="0" hidden="1">'ТГ зв'!$A$9:$P$212</definedName>
    <definedName name="_xlnm.Print_Titles" localSheetId="2">Зведена!$4:$4</definedName>
    <definedName name="_xlnm.Print_Titles" localSheetId="0">'ТГ зв'!$9:$9</definedName>
    <definedName name="_xlnm.Print_Area" localSheetId="2">Зведена!$A$1:$D$56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G10" i="3"/>
  <c r="D7" i="2"/>
  <c r="D11" i="2"/>
  <c r="D34" i="2" l="1"/>
  <c r="D33" i="2"/>
  <c r="D31" i="2"/>
  <c r="D30" i="2"/>
  <c r="D26" i="2"/>
  <c r="D56" i="2" l="1"/>
  <c r="D54" i="2"/>
  <c r="D49" i="2"/>
  <c r="D44" i="2"/>
  <c r="D37" i="2" l="1"/>
  <c r="D10" i="2" l="1"/>
  <c r="D12" i="2"/>
  <c r="D43" i="2"/>
  <c r="D48" i="2"/>
  <c r="D55" i="2"/>
  <c r="D32" i="2" l="1"/>
  <c r="D17" i="2" l="1"/>
  <c r="G7" i="4" l="1"/>
  <c r="D13" i="2"/>
  <c r="D24" i="2" l="1"/>
  <c r="D35" i="2"/>
  <c r="C42" i="2" l="1"/>
  <c r="D42" i="2" l="1"/>
  <c r="D28" i="2" l="1"/>
  <c r="C6" i="2" l="1"/>
  <c r="D6" i="2" l="1"/>
  <c r="D36" i="2" l="1"/>
  <c r="C36" i="2"/>
  <c r="C23" i="2"/>
  <c r="C14" i="2"/>
  <c r="D14" i="2" l="1"/>
  <c r="D23" i="2"/>
  <c r="C5" i="2"/>
  <c r="D5" i="2" l="1"/>
</calcChain>
</file>

<file path=xl/sharedStrings.xml><?xml version="1.0" encoding="utf-8"?>
<sst xmlns="http://schemas.openxmlformats.org/spreadsheetml/2006/main" count="1461" uniqueCount="682">
  <si>
    <t>№ п/п</t>
  </si>
  <si>
    <t xml:space="preserve">Предмет закупівлі </t>
  </si>
  <si>
    <t>(назва, код)</t>
  </si>
  <si>
    <t>Джерело фінансування закупівлі</t>
  </si>
  <si>
    <t>до листа департаменту економіки облдержадміністрації</t>
  </si>
  <si>
    <t>тис. грн</t>
  </si>
  <si>
    <t>місцевий бюджет</t>
  </si>
  <si>
    <t>Світлодарська</t>
  </si>
  <si>
    <t>Миколаївська</t>
  </si>
  <si>
    <t>Авдіївська</t>
  </si>
  <si>
    <t xml:space="preserve">Селидівська </t>
  </si>
  <si>
    <t xml:space="preserve">Бахмутська </t>
  </si>
  <si>
    <t>Соледарська</t>
  </si>
  <si>
    <t>Білозерська</t>
  </si>
  <si>
    <t>Волноваська</t>
  </si>
  <si>
    <t>Вугледарська</t>
  </si>
  <si>
    <t>Добропільська</t>
  </si>
  <si>
    <t>Дружківська</t>
  </si>
  <si>
    <t>Костянтинівська</t>
  </si>
  <si>
    <t>Краматорська</t>
  </si>
  <si>
    <t>Курахівська</t>
  </si>
  <si>
    <t>Лиманська</t>
  </si>
  <si>
    <t>Маріупольська</t>
  </si>
  <si>
    <t>Мар'їнська</t>
  </si>
  <si>
    <t>Мирноградська</t>
  </si>
  <si>
    <t>Новогродівська</t>
  </si>
  <si>
    <t>Покровська</t>
  </si>
  <si>
    <t>Святогірська</t>
  </si>
  <si>
    <t>Сіверська</t>
  </si>
  <si>
    <t>Слов'янська</t>
  </si>
  <si>
    <t>Торецька</t>
  </si>
  <si>
    <t>Великоновосілківська</t>
  </si>
  <si>
    <t>Гродівська</t>
  </si>
  <si>
    <t>Мангушська</t>
  </si>
  <si>
    <t xml:space="preserve">Мирненська </t>
  </si>
  <si>
    <t>Нікольська</t>
  </si>
  <si>
    <t>Новодонецька</t>
  </si>
  <si>
    <t>Олександрівська</t>
  </si>
  <si>
    <t>Ольгинська</t>
  </si>
  <si>
    <t>Очеретинська</t>
  </si>
  <si>
    <t>Сартанська</t>
  </si>
  <si>
    <t>Удачненська</t>
  </si>
  <si>
    <t>Черкаська</t>
  </si>
  <si>
    <t>Андріївська</t>
  </si>
  <si>
    <t>Званівська</t>
  </si>
  <si>
    <t>Іллінівська</t>
  </si>
  <si>
    <t>Кальчицька</t>
  </si>
  <si>
    <t>Комарська</t>
  </si>
  <si>
    <t>Криворізька</t>
  </si>
  <si>
    <t>Хлібодарівська</t>
  </si>
  <si>
    <t>Шахівська</t>
  </si>
  <si>
    <t>НСЗУ</t>
  </si>
  <si>
    <t>Донецька область</t>
  </si>
  <si>
    <t xml:space="preserve">Запланована сума закупівлі, </t>
  </si>
  <si>
    <t>Бахмутський район</t>
  </si>
  <si>
    <t>Часовоярська</t>
  </si>
  <si>
    <t>Волноваський район</t>
  </si>
  <si>
    <t>Краматорський район</t>
  </si>
  <si>
    <t>Маріупольський район</t>
  </si>
  <si>
    <t>Покровський район</t>
  </si>
  <si>
    <t>Назва району, територіальної громади
Замовник</t>
  </si>
  <si>
    <t>Напрямок використання коштів</t>
  </si>
  <si>
    <t>Дата планового оголошення</t>
  </si>
  <si>
    <t>товар</t>
  </si>
  <si>
    <t>послуга</t>
  </si>
  <si>
    <t>закупівлі відсутні</t>
  </si>
  <si>
    <t>електроенергія</t>
  </si>
  <si>
    <t>Додаток 2</t>
  </si>
  <si>
    <t>Старомлинівська</t>
  </si>
  <si>
    <t xml:space="preserve">Назва району, територіальної громади
</t>
  </si>
  <si>
    <t>Кількість закупівель</t>
  </si>
  <si>
    <t>Запланована сума закупівлі, тис. грн</t>
  </si>
  <si>
    <t xml:space="preserve">Інформація
про заплановані закупівлі робіт, послуг, товарів по територіальним громадам Донецької області                                         </t>
  </si>
  <si>
    <t>теплова енергія</t>
  </si>
  <si>
    <t>благоустрій</t>
  </si>
  <si>
    <t>охорона здоров'я</t>
  </si>
  <si>
    <t>Управління освіти Краматорської міської ради</t>
  </si>
  <si>
    <t>КНП СМР "ЦПМСД м.Слов`янська"</t>
  </si>
  <si>
    <t>АТ "ДТЕК ДОНЕЦЬКІ ЕЛЕКТРОМЕРЕЖІ"</t>
  </si>
  <si>
    <t>інші</t>
  </si>
  <si>
    <t>Покровська міська рада Донецької області</t>
  </si>
  <si>
    <t>інформатизація</t>
  </si>
  <si>
    <r>
      <t xml:space="preserve">Вид закупівлі 
</t>
    </r>
    <r>
      <rPr>
        <b/>
        <i/>
        <sz val="12"/>
        <rFont val="Times New Roman"/>
        <family val="1"/>
        <charset val="204"/>
      </rPr>
      <t>(робота, послуга, товар)</t>
    </r>
  </si>
  <si>
    <r>
      <t xml:space="preserve">Плануємий постачальник
</t>
    </r>
    <r>
      <rPr>
        <b/>
        <i/>
        <sz val="12"/>
        <rFont val="Times New Roman"/>
        <family val="1"/>
        <charset val="204"/>
      </rPr>
      <t>(за наявності)</t>
    </r>
  </si>
  <si>
    <t>транспорт</t>
  </si>
  <si>
    <t>Код ЄДРПОУ постачальника</t>
  </si>
  <si>
    <t>Інформація щодо товару</t>
  </si>
  <si>
    <t>Посилання на закупівлю в електронній системі</t>
  </si>
  <si>
    <r>
      <t xml:space="preserve">Одиниця виміру
</t>
    </r>
    <r>
      <rPr>
        <i/>
        <sz val="12"/>
        <color theme="1"/>
        <rFont val="Times New Roman"/>
        <family val="1"/>
        <charset val="204"/>
      </rPr>
      <t>(штуки, тонни, кілограми, куб. м, пог. м тощо)</t>
    </r>
  </si>
  <si>
    <t>Кількість</t>
  </si>
  <si>
    <r>
      <t xml:space="preserve">Вартість за одиницю з урахуванням ПДВ, </t>
    </r>
    <r>
      <rPr>
        <i/>
        <sz val="12"/>
        <color theme="1"/>
        <rFont val="Times New Roman"/>
        <family val="1"/>
        <charset val="204"/>
      </rPr>
      <t>грн</t>
    </r>
  </si>
  <si>
    <t>Короткий опис товару</t>
  </si>
  <si>
    <t>ДК 021:2015: 65310000-9 Розподіл електричної енергії</t>
  </si>
  <si>
    <t>кВт⋅год</t>
  </si>
  <si>
    <t>ДК 021:2015: 70220000-9 — Послуги з надання в оренду чи лізингу нежитлової нерухомості</t>
  </si>
  <si>
    <t>Паливна пелета (гранула) з лушпиння соняшника</t>
  </si>
  <si>
    <t>Виконавчий комітет Миколаївської міської ради</t>
  </si>
  <si>
    <t>МАРІУПОЛЬСЬКИЙ МІЖРАЙОННИЙ ВІДДІЛ УПРАВЛІННЯ ПОЛІЦІЇ ОХОРОНИ В ДОНЕЦЬКІЙ ОБЛАСТІ</t>
  </si>
  <si>
    <t>КЗ Комунальний заклад "Маріупольський міський соціальний гуртожиок" | 37121913</t>
  </si>
  <si>
    <t>КНП “Селидівська центральна міська лікарня Селидівської міської ради”</t>
  </si>
  <si>
    <t>ВИКОНАВЧИЙ КОМІТЕТ МАРІУПОЛЬСЬКОЇ МІСЬКОЇ РАДИ | 04052784</t>
  </si>
  <si>
    <t>кв. м</t>
  </si>
  <si>
    <t>тверде паливо</t>
  </si>
  <si>
    <t>Відділ освіти Черкаської селищної ради</t>
  </si>
  <si>
    <t>ДК 021:2015:72260000-5: Послуги, пов’язані з програмним забезпеченням</t>
  </si>
  <si>
    <t>Комунальна установа "Центр надання соціальних послуг" Селидівської міської ради</t>
  </si>
  <si>
    <r>
      <t xml:space="preserve">Закупівлі на оборонні роботи,
</t>
    </r>
    <r>
      <rPr>
        <i/>
        <sz val="12"/>
        <color theme="1"/>
        <rFont val="Times New Roman"/>
        <family val="1"/>
        <charset val="204"/>
      </rPr>
      <t>так</t>
    </r>
  </si>
  <si>
    <t>послуги з харчування</t>
  </si>
  <si>
    <t>ФЕДОРЧЕНКО ГАННА ГРИГОРІВНА</t>
  </si>
  <si>
    <t>Кейтерингові послуги – 35 ліжко-місць</t>
  </si>
  <si>
    <t>КНП "СЕЛИДІВСЬКА ЦЕНТРАЛЬНА МІСЬКА ЛІКАРНЯ СЕЛИДІВСЬКОЇ МІСЬКОЇ РАДИ"</t>
  </si>
  <si>
    <t xml:space="preserve"> НСЗУ</t>
  </si>
  <si>
    <r>
      <t xml:space="preserve">Закупівлі на оборонні роботи,
</t>
    </r>
    <r>
      <rPr>
        <i/>
        <sz val="12"/>
        <rFont val="Times New Roman"/>
        <family val="1"/>
        <charset val="204"/>
      </rPr>
      <t>так</t>
    </r>
  </si>
  <si>
    <r>
      <t xml:space="preserve">Одиниця виміру
</t>
    </r>
    <r>
      <rPr>
        <i/>
        <sz val="12"/>
        <rFont val="Times New Roman"/>
        <family val="1"/>
        <charset val="204"/>
      </rPr>
      <t>(штуки, тонни, кілограми, куб. м, пог. м тощо)</t>
    </r>
  </si>
  <si>
    <r>
      <t xml:space="preserve">Вартість за одиницю з урахуванням ПДВ, </t>
    </r>
    <r>
      <rPr>
        <i/>
        <sz val="12"/>
        <rFont val="Times New Roman"/>
        <family val="1"/>
        <charset val="204"/>
      </rPr>
      <t>грн</t>
    </r>
  </si>
  <si>
    <t>Паливна пелета (гранула) з лушпиння соняшника (код ДК 09110000-3 Тверде паливо)</t>
  </si>
  <si>
    <t>UA-2026-01-02-005311-a </t>
  </si>
  <si>
    <t>ДК 021:2015: 90620000-9 — Послуги з прибирання снігу</t>
  </si>
  <si>
    <t>Послуги з прибираня снігу</t>
  </si>
  <si>
    <t>https://prozorro.gov.ua/uk/tender/UA-2026-01-05-005392-a</t>
  </si>
  <si>
    <t>Послуги з розподілу електричної енергії</t>
  </si>
  <si>
    <t>https://prozorro.gov.ua/uk/tender/UA-2026-01-05-003267-a</t>
  </si>
  <si>
    <t>КП "Центр первинної медико-санітарної допомоги" Костянтинівської міської ради</t>
  </si>
  <si>
    <t>КУХТІНА НАДІЯ ВАЛЕРІЇВНА</t>
  </si>
  <si>
    <t>UA-2026-01-05-003490-a</t>
  </si>
  <si>
    <t>Послуги з надання в оренду нежитлового приміщення, загальною площею 123,9 квадратних метрів, розташованого за адресою: м.Дніпро, вулиця Олександра Щербакова , будинок 3 (на першому поверсі житлового будинку літ.А-5)</t>
  </si>
  <si>
    <t>охорона</t>
  </si>
  <si>
    <t>https://prozorro.gov.ua/uk/tender/UA-2026-01-06-005909-a</t>
  </si>
  <si>
    <t>https://prozorro.gov.ua/uk/tender/UA-2026-01-02-005903-a</t>
  </si>
  <si>
    <t>послуги з ремонту і технічного обслуговування автотранспортних засобів підприємства</t>
  </si>
  <si>
    <t>ДК 021:2015: 50110000-9 Послуги з ремонту і технічного обслуговування мототранспортних засобів і супутнього обладнання</t>
  </si>
  <si>
    <t>https://prozorro.gov.ua/uk/tender/UA-2026-01-02-002787-a</t>
  </si>
  <si>
    <t>Слов'янська міська військова адміністрація Краматорського району</t>
  </si>
  <si>
    <t>розподіл електричної енергії; 
послуги з перетікання електричної енергії</t>
  </si>
  <si>
    <t>70000
20000</t>
  </si>
  <si>
    <t>ДК 021:2015: 75240000-0 Послуги із забезпечення громадської безпеки</t>
  </si>
  <si>
    <t>02.01.2026</t>
  </si>
  <si>
    <t>https://prozorro.gov.ua/tender/UA-2026-01-02-006799-a</t>
  </si>
  <si>
    <t>05.01.2026</t>
  </si>
  <si>
    <t>https://prozorro.gov.ua/tender/UA-2026-01-05-005082-a</t>
  </si>
  <si>
    <t>Розподіл природного газу для гуртожитка м.Чернівці, вул. Алмазова, 6
65210000-8 Розподіл газу</t>
  </si>
  <si>
    <t xml:space="preserve">ТОВ "Газопостачальна компанія "Нафтогаз Трейдинг" </t>
  </si>
  <si>
    <t>https://prozorro.gov.ua/tender/UA-2026-01-01-001931-a</t>
  </si>
  <si>
    <t xml:space="preserve">КП ТЕПЛОВИХ МЕРЕЖ "КРИВОРІЖТЕПЛОМЕРЕЖА" </t>
  </si>
  <si>
    <t>Електрична енергія. 09310000-5 Електрична, теплова, сонячна та атомна енергія</t>
  </si>
  <si>
    <t>Теплопосточання м. Кривий Ріг. 09320000-8 Пара горяча та пов'язана продукція</t>
  </si>
  <si>
    <t>КП "Покровська міська стоматологічна поліклініка" ПМР ДО</t>
  </si>
  <si>
    <t xml:space="preserve">3049308643 </t>
  </si>
  <si>
    <t>https://prozorro.gov.ua/uk/tender/UA-2026-01-02-002887-a</t>
  </si>
  <si>
    <t>ДК 021:2015: 72260000-5 — Послуги, пов’язані з програмним забезпеченням</t>
  </si>
  <si>
    <t>КНП «Авдіївська центральна міська лікарня» Авдіївської міської ради, ЄДРПОУ 05493065</t>
  </si>
  <si>
    <t xml:space="preserve"> Послуги з надання в оренду нежитлового приміщення</t>
  </si>
  <si>
    <t>https://prozorro.gov.ua/uk/tender/UA-2026-01-02-006800-a</t>
  </si>
  <si>
    <t>ФОП Чумак Сергій Олександрович</t>
  </si>
  <si>
    <t>https://prozorro.gov.ua/uk/tender/UA-2026-01-02-006826-a</t>
  </si>
  <si>
    <t xml:space="preserve"> ДК 021:2015- 55520000-1 Кейтерингові послуги</t>
  </si>
  <si>
    <t>01991116</t>
  </si>
  <si>
    <t>https://prozorro.gov.ua/uk/tender/UA-2026-01-05-007831-a</t>
  </si>
  <si>
    <t>Послуги з адвокатської діяльності</t>
  </si>
  <si>
    <t>Послуги з адвокатської діяльності(ДК 021:2015 - 79110000-8 - Послуги з юридичного консультування та юридичного представництва)</t>
  </si>
  <si>
    <t>06.01.2026</t>
  </si>
  <si>
    <t>АДВОКАТСЬКЕ ОБ'ЄДНАННЯ "ЮРИДИЧНА ФІРМА АЙ ЕЛ ЕФ"</t>
  </si>
  <si>
    <t>https://prozorro.gov.ua/uk/tender/UA-2026-01-06-002671-a</t>
  </si>
  <si>
    <t>70220000-9 Послуги з надання в оренду чи лізингу нежитлової нерухомості. Послуги з надання в оренду нежитлового приміщення, загальною площею 290,0 квадратних метрів, розташованого за адресою: м. Київ, вул. Ю.Кондратюка, буд. 2-А</t>
  </si>
  <si>
    <t>70220000-9 Послуги з надання в оренду чи лізингу нежитлової нерухомості. Послуги з надання в оренду нежитлового приміщення, загальною площею 221,60 квадратних метрів, розташованого за адресою: м. Київ, вулиця Калнишевського (колишня Майорова), буд. № 7, група нежитлових приміщень № 972 (приміщення з № 1 по № 5) (в літ. А)</t>
  </si>
  <si>
    <t>ТОВ "ІНОВЕКС-ПЛЮС"</t>
  </si>
  <si>
    <t>Управління житлово-комунального господарства КМР</t>
  </si>
  <si>
    <t>Пара, гаряча вода та пов’язана продукція (постачання теплової енергії) (ДК 021:2015-09320000-8)</t>
  </si>
  <si>
    <t>https://prozorro.gov.ua/uk/tender/UA-2026-01-12-008490-a</t>
  </si>
  <si>
    <t>житлове господарство</t>
  </si>
  <si>
    <t>https://prozorro.gov.ua/uk/tender/UA-2026-01-13-006495-a</t>
  </si>
  <si>
    <t>https://prozorro.gov.ua/uk/tender/UA-2026-01-13-010774-a</t>
  </si>
  <si>
    <t>КП ДРУАС</t>
  </si>
  <si>
    <t>Сіль для промислового переробляння з протизлежувальною добавкою (14410000-8 Кам’яна сіль)</t>
  </si>
  <si>
    <t>тонна</t>
  </si>
  <si>
    <t>Пісок будівельний (14210000-6 Гравій, пісок, щебінь і наповнювачі)</t>
  </si>
  <si>
    <t>https://prozorro.gov.ua/uk/tender/UA-2026-01-09-005572-a</t>
  </si>
  <si>
    <t xml:space="preserve"> КП "Міст"</t>
  </si>
  <si>
    <t>цивільний захист</t>
  </si>
  <si>
    <t>Дошка необрізна та ліс круглий (ДК 021:20215 03410000-7 Деревина)</t>
  </si>
  <si>
    <t>https://prozorro.gov.ua/uk/tender/UA-2026-01-09-008022-a</t>
  </si>
  <si>
    <t>так</t>
  </si>
  <si>
    <t>Послуги з підтримки маршрутизатора, ДК 021:2015: 72250000-2 Послуги, пов’язані із системами та підтримкою</t>
  </si>
  <si>
    <t>ТОВ "ДІДЖИТАЛ ПАРТНЕРС"</t>
  </si>
  <si>
    <t>Послуги з підтримки маршрутизатора в кількості 4 шт</t>
  </si>
  <si>
    <t>UA-P-2026-01-11-000100-a</t>
  </si>
  <si>
    <t xml:space="preserve">Гкал            </t>
  </si>
  <si>
    <t>44,804264    12</t>
  </si>
  <si>
    <t>теплова енергія з абонплатою</t>
  </si>
  <si>
    <t>https://prozorro.gov.ua/uk/tender/UA-2026-01-07-002385-a</t>
  </si>
  <si>
    <t xml:space="preserve">Управління житлово-комунального господарства Слов’янської міської військової адміністрації Краматорського району Донецької області </t>
  </si>
  <si>
    <t xml:space="preserve">ТОВ "ДОНЕЦЬКІ ЕНЕРГЕТИЧНІ ПОСЛУГИ" </t>
  </si>
  <si>
    <t>кВт/год</t>
  </si>
  <si>
    <t xml:space="preserve">електрична енергія </t>
  </si>
  <si>
    <t>https://prozorro.gov.ua/uk/tender/UA-2026-01-08-007980-a</t>
  </si>
  <si>
    <t>КНП СМР "Стоматологічна поліклініка м.Слов'янська"</t>
  </si>
  <si>
    <t>централізоване теплопостачання</t>
  </si>
  <si>
    <t>09.01..2026</t>
  </si>
  <si>
    <t>Гкал</t>
  </si>
  <si>
    <t>https://prozorro.gov.ua/uk/tender/UA-2026-01-09-002919-a</t>
  </si>
  <si>
    <t>постачання теплової енергії</t>
  </si>
  <si>
    <t>https://prozorro.gov.ua/uk/tender/UA-2026-01-07-007842-a</t>
  </si>
  <si>
    <t>КНП СМР "Міська клінічна лікарня м.Слов’янська" 01991197</t>
  </si>
  <si>
    <t>ДК 021:2015: 90524000-6 Послуги у сфері поводження з медичними відходами</t>
  </si>
  <si>
    <t>кг</t>
  </si>
  <si>
    <t>послуги з перевезення та оброблення медичних та біологічних відходів</t>
  </si>
  <si>
    <t>https://zakupivli.pro/gov/tenders/ua-2026-01-12-004804-a/lot-1643e5de6a9249fd8b5d9006ee3fa7b6</t>
  </si>
  <si>
    <t>КУ "Центр обліку бездомних осіб з будинком нічного перебування Слов'янської міської ради"</t>
  </si>
  <si>
    <t>електрична енергія</t>
  </si>
  <si>
    <t>https://prozorro.gov.ua/uk/tender/UA-2026-01-12-001484-a</t>
  </si>
  <si>
    <t xml:space="preserve">Відділ освіти Слов'янської міської військової адміністрації Краматорського району Донецької області </t>
  </si>
  <si>
    <t>КП СЛОВ'ЯНСЬКОЇ МІСЬКОЇ РАДИ "СЛОВМІСЬКВОДОКАНАЛ"</t>
  </si>
  <si>
    <t>відведення стічних вод в закладах та установах освіти</t>
  </si>
  <si>
    <t>https://prozorro.gov.ua/uk/tender/UA-2026-01-12-002764-a</t>
  </si>
  <si>
    <t>постачання пітної води для закладів та установ освіти</t>
  </si>
  <si>
    <t>https://prozorro.gov.ua/uk/tender/UA-2026-01-12-002999-a</t>
  </si>
  <si>
    <t xml:space="preserve">забезпечення доступом до мережі Інтернет за технологією xPON та статитчною адресою </t>
  </si>
  <si>
    <t>https://prozorro.gov.ua/uk/tender/UA-2026-01-09-008257-a</t>
  </si>
  <si>
    <t>Комунальне підприємство  "Громада"</t>
  </si>
  <si>
    <t>https://zakupivli.pro/gov/tenders/ua-2026-01-13-004460-a/lot-eb03a3a7ce3f4e299a3058bf1f0d47d6</t>
  </si>
  <si>
    <t>ДК 021:2015: 09320000-8 Пара, гаряча вода та пов’язана продукція</t>
  </si>
  <si>
    <t xml:space="preserve">ДК 021:2015: 09310000-5 Електрична енергія, НК 018:2023: 1220 Офісні будівлі </t>
  </si>
  <si>
    <t>ДК 021:2015: 09320000-8 Пара, гаряча вода та пов’язана продукція</t>
  </si>
  <si>
    <t>ДК 021:2015: 09320000-8 Пара, гаряча вода та пов’язана продукція</t>
  </si>
  <si>
    <t>ДК 021:2015: 09310000-5 Електрична енергія</t>
  </si>
  <si>
    <t>ДК 021:2015: 90430000-0 Послуги з відведення стічних вод</t>
  </si>
  <si>
    <t>ДК 021:2015: 65110000-7 Розподіл води</t>
  </si>
  <si>
    <t>ДК 021:2015: 72410000-7 Послуги провайдерів</t>
  </si>
  <si>
    <t>ОКП "ДОНЕЦЬКТЕПЛОКОМУНЕНЕРГО"</t>
  </si>
  <si>
    <t>водовідведення</t>
  </si>
  <si>
    <t>куб. м</t>
  </si>
  <si>
    <t xml:space="preserve">Дизельне паливо та бензин А-95. ДК 021:2015: 09130000-9 «Нафта і дистиляти. </t>
  </si>
  <si>
    <t>паливно-мастильні матеріали</t>
  </si>
  <si>
    <t>Дизльне паливо
Бензин А-95</t>
  </si>
  <si>
    <t>8500
1500</t>
  </si>
  <si>
    <t>60,00
60,00</t>
  </si>
  <si>
    <t xml:space="preserve">куб. м </t>
  </si>
  <si>
    <t>«Поточний ремонт житлового будинку, пошкодженого внаслідок збройної агресії, за адресою: вул. В'ячеслава Чорновола, 31, в м.Краматорськ Донецької області». (ДК 021:2015: 45260000-7 — Покрівельні роботи та інші спеціалізовані будівельні роботи)</t>
  </si>
  <si>
    <t>«Поточний ремонт житлового будинку, пошкодженого внаслідок збройної агресії, за адресою: вул. В'ячеслава Чорновола, 33, в м.Краматорськ Донецької області». (ДК 021:2015: 45260000-7 — Покрівельні роботи та інші спеціалізовані будівельні роботи)</t>
  </si>
  <si>
    <t>ТОВ "КРАМАТОРСЬКТЕПЛОЕНЕРГО"</t>
  </si>
  <si>
    <t>77.449</t>
  </si>
  <si>
    <t>Сіверська міська рада 04053097</t>
  </si>
  <si>
    <t>Комунальне підприємство Центр первинної медико-санітарної допомоги ПМР ДО</t>
  </si>
  <si>
    <t>ДК 021:2015: 85320000-8 — Соціальні послуги</t>
  </si>
  <si>
    <t>01976358</t>
  </si>
  <si>
    <t>UA-2026-01-13-002384-a</t>
  </si>
  <si>
    <t>ПП "Адоніс"</t>
  </si>
  <si>
    <t>24681950</t>
  </si>
  <si>
    <t>UA-2026-01-13-004681-a</t>
  </si>
  <si>
    <t>Відділ освіти Покровської міської ради Донецької області</t>
  </si>
  <si>
    <t>Послуги спеціалізованих автомобільних перевезень пасажирів код CPV за ДК 021:2015 - 60130000-8 (Послуги з підвезення дітей до Навчально-виховного комплексу №1 Покровської міської ради Донецької області, релокованого у м. Дніпро)</t>
  </si>
  <si>
    <t>Селидівська міська рада</t>
  </si>
  <si>
    <t>09.01.2026</t>
  </si>
  <si>
    <t xml:space="preserve">Послуги з обслуговування акаунтів супутникових комплектів «Starlink» повинні відповідати наступним характеристикам:
- Швидкість підключення (приймання/передавання) не менше 100 Мбіт/с;
- Забезпечення контролю налаштувань супутникових комплектів Starlink;
- Забезпечення оновлень програмної прошивки супутникових комплектів Starlink.
- Послуги надаються без прив’язки до геолокації;
-     Кількість акаунтів – 3;
-     Кількість послуг – 33;
-     Тарифний план\ліміт трафіку – не менше 500 Gb на 1 акаунт на місяць.
</t>
  </si>
  <si>
    <t>https://prozorro.gov.ua/uk/tender/UA-2026-01-09-008828-a</t>
  </si>
  <si>
    <t>Електрична енергія (код за ДК 021:2015 – 09310000-5- Електрична енергія)</t>
  </si>
  <si>
    <t xml:space="preserve">Електрична енергія, без розподілу. Відповідність ДСТУ EN 50160:2023, та іншим вимогам згідно держстандарту </t>
  </si>
  <si>
    <t>Комунальна установа "Центр надання соціальних послуг Шахівської сільської ради" 43991417</t>
  </si>
  <si>
    <t>Електрична енергія 09310000-5 Електрична енергія</t>
  </si>
  <si>
    <t>кВт</t>
  </si>
  <si>
    <t>Електроенергія</t>
  </si>
  <si>
    <t>https://prozorro.gov.ua/tender/UA-2026-01-13-001550-a</t>
  </si>
  <si>
    <t>Природний газ  09120000-6 Газове паливо</t>
  </si>
  <si>
    <t>Природний газ</t>
  </si>
  <si>
    <t>https://prozorro.gov.ua/tender/UA-2026-01-09-007792-a</t>
  </si>
  <si>
    <t>ДК 021:2015: 72720000-3 Послуги у сфері глобальних мереж</t>
  </si>
  <si>
    <t>газове паливо</t>
  </si>
  <si>
    <t>ОКП "Фармація"</t>
  </si>
  <si>
    <t>КП "БЛАГОУСТРІЙ" Новодонецької селищної ради </t>
  </si>
  <si>
    <t>UA-2026-01-11-000711-a</t>
  </si>
  <si>
    <t>Відділ освіти Дружківської міської ради</t>
  </si>
  <si>
    <t>Електрична енергія, з розподілом,ДК 021:2015: 09310000-5 — Електрична енергія</t>
  </si>
  <si>
    <t>228118</t>
  </si>
  <si>
    <t>Електрична енергія</t>
  </si>
  <si>
    <t>UA-2026-01-09-000986-a</t>
  </si>
  <si>
    <t xml:space="preserve">ДК 021:2015: 90520000-8 — Послуги у сфері поводження з радіоактивними, токсичними, медичними та небезпечними відходами
</t>
  </si>
  <si>
    <t>Послуги у сфері поводження з радіоактивними, токсичними, медичними та небезпечними відходами</t>
  </si>
  <si>
    <t>https://zakupivli.pro/gov/tenders/ua-2026-01-07-004504-a/lot-a127d908e7b643c8b338ab6345bf50e8</t>
  </si>
  <si>
    <t>ДК 021:2015 «33600000-6 - Фармацевтична продукція» (Наркотичні та психотропні препарати)</t>
  </si>
  <si>
    <t>ампули</t>
  </si>
  <si>
    <t>Промедол розчин для ін'єкцій, морфін, розчин для ін`єкцій, фентаніл, розчин для ін'єкцій, діазепам, розчин для ін`єкцій</t>
  </si>
  <si>
    <t>https://zakupivli.pro/gov/tenders/ua-2026-01-08-004985-a</t>
  </si>
  <si>
    <t>Дизельне паливо талони</t>
  </si>
  <si>
    <t>ДК 021:2015 код 09130000-9: Нафта і дистиляти (Дизельне паливо талони)</t>
  </si>
  <si>
    <t>https://zakupivli.pro/gov/tenders/ua-2026-01-09-006232-a</t>
  </si>
  <si>
    <t>Часовоярська міська рада</t>
  </si>
  <si>
    <t>Послуги поштового зв'язку (відправка гуманітарної допомоги мешканцям) ДК021:2015-64110000-0 "Поштові послуги"</t>
  </si>
  <si>
    <t>ТОВ "Нова пошта"</t>
  </si>
  <si>
    <t xml:space="preserve"> </t>
  </si>
  <si>
    <t>UA-2026-01-09-007061-a</t>
  </si>
  <si>
    <t>літри</t>
  </si>
  <si>
    <t xml:space="preserve">ТОВ "ДНІПРОВСЬКІ ЕНЕРГЕТИЧНІ ПОСЛУГИ" </t>
  </si>
  <si>
    <t>09310000-5 Електрична енергія. Електрична енергія</t>
  </si>
  <si>
    <t>50110000-9 Послуги з ремонту і технічного обслуговування мототранспортних засобів і супутнього обладнання</t>
  </si>
  <si>
    <t>UA-2026-01-08-007135-a-L1</t>
  </si>
  <si>
    <t>UA-2026-01-08-007524-a-L1</t>
  </si>
  <si>
    <t>UA-2026-01-09-006074-a-L1</t>
  </si>
  <si>
    <t>UA-2026-01-09-006466-a-L1</t>
  </si>
  <si>
    <t>ВСЬОГО - 1</t>
  </si>
  <si>
    <t xml:space="preserve">ТОВ "Львівенергозбут"
</t>
  </si>
  <si>
    <t>UA-2026-01-16-008002-a</t>
  </si>
  <si>
    <t>ДК 021:2015: 72510000-3 — Управлінські послуги, пов’язані з комп’ютерними технологіями. Послуги з адміністрування (обслуговування) програмного забезпечення, а саме серверів та сервісів в середовищі Microsoft Azure</t>
  </si>
  <si>
    <t>UA-2026-01-14-010883-a</t>
  </si>
  <si>
    <t xml:space="preserve">ТОВ "КІРОВОГРАДСЬКА ОБЛАСНА ЕНЕРГОПОСТАЧАЛЬНА КОМПАНІЯ"
</t>
  </si>
  <si>
    <t>ДК 021:2015: 41110000-3 — Питна вода. Вода питна для облаштування приміщень для розміщення внутрішньо-переміщених та/або евакуйованих осіб у м. Дніпро</t>
  </si>
  <si>
    <t>підтримка ВПО</t>
  </si>
  <si>
    <t>UA-2026-01-15-000022-a</t>
  </si>
  <si>
    <t>ТОВ "Анте Медіам"</t>
  </si>
  <si>
    <t>Надання ресурсів хмарного дата центру для розміщення сервісів Вугледарського міського управління соціального захисту населення</t>
  </si>
  <si>
    <t>https://zakupivli.pro/gov/tenders/ua-2026-01-19-006467-a</t>
  </si>
  <si>
    <t>ВУГЛЕДАРСЬКЕ МІСЬКЕ УПРАВЛІННЯ СОЦІАЛЬНОГО ЗАХИСТУ НАСЕЛЕННЯ</t>
  </si>
  <si>
    <t xml:space="preserve">ДК 021:2015: 72410000-7 Послуги провайдерів. </t>
  </si>
  <si>
    <t xml:space="preserve">Заклад загальної середньої освіти гімназія №1 Дружківської міської ради Донецької області </t>
  </si>
  <si>
    <t>27180</t>
  </si>
  <si>
    <t>UA-2026-01-19-017308-a</t>
  </si>
  <si>
    <t xml:space="preserve">Заклад загальної середньої освіти гімназія №12 Дружківської міської ради Донецької області </t>
  </si>
  <si>
    <t>40300</t>
  </si>
  <si>
    <t>UA-2026-01-19-013402-a</t>
  </si>
  <si>
    <t>Заклад загальної середньої освіти гімназія №17 Дружківської міської ради Донецької області</t>
  </si>
  <si>
    <t>54210</t>
  </si>
  <si>
    <t>UA-2026-01-20-000038-a</t>
  </si>
  <si>
    <t>Дружківське комунальне автотранспортне підприємство 052805 Дружківської міської ради</t>
  </si>
  <si>
    <t>ТОВ Донецькі енргетичні послуги. Дружківський ЦОК</t>
  </si>
  <si>
    <t>31000</t>
  </si>
  <si>
    <t>UA-2026-01-19-007774-a</t>
  </si>
  <si>
    <t>17</t>
  </si>
  <si>
    <t>UA-2026-01-19-007496-a</t>
  </si>
  <si>
    <t>Мастильні засоби. ДК 021:2015: 09210000-4 — Мастильні засоби</t>
  </si>
  <si>
    <t>Мастильні засоби</t>
  </si>
  <si>
    <t>ТОВ "СП ЮКОЙЛ"</t>
  </si>
  <si>
    <t>«Пара, гаряча вода та пов’язана продукція» код ДК 021:2015 – 09320000-8 (теплова енергія)</t>
  </si>
  <si>
    <t>1232.456</t>
  </si>
  <si>
    <t>https://prozorro.gov.ua/uk/tender/UA-2026-01-09-002201-a</t>
  </si>
  <si>
    <t>https://prozorro.gov.ua/uk/tender/UA-2026-01-12-009263-a</t>
  </si>
  <si>
    <t>447.472</t>
  </si>
  <si>
    <t>https://prozorro.gov.ua/uk/tender/UA-2026-01-12-009697-a</t>
  </si>
  <si>
    <t>«Нафта і дистиляти» код ДК 021:2015 – 09130000-9 (бензин та дизельне паливо)</t>
  </si>
  <si>
    <t>https://prozorro.gov.ua/uk/tender/UA-2026-01-19-001979-a</t>
  </si>
  <si>
    <t>Управління з гуманітариних питань</t>
  </si>
  <si>
    <t>Теплова енергія</t>
  </si>
  <si>
    <t>https://prozorro.gov.ua/uk/tender/UA-2026-01-18-000327-a</t>
  </si>
  <si>
    <t>«Поточний ремонт житлового будинку, пошкодженого внаслідок збройної агресії, за адресою: вул. В'ячеслава Чорновола, 35,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</si>
  <si>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https://prozorro.gov.ua/uk/tender/UA-2026-01-15-010037-a</t>
  </si>
  <si>
    <t>"Послуга з закриття віконних прорізів та дверних проємів шахт ліфтів листами ОSB в багатоквартирних житлових будинках Краматорської територіальної громади, пошкоджених внаслідок збройної агресії".ДК 021:2015: 45443000-4 - Фасадні роботи</t>
  </si>
  <si>
    <t>https://prozorro.gov.ua/uk/tender/UA-2026-01-19-009150-a</t>
  </si>
  <si>
    <t>"Послуга з закриття віконних прорізів листами OSB в багатоквартирних житлових будинках Краматорської територіальної громади, пошкоджених внаслідок збройної агресії".</t>
  </si>
  <si>
    <t>https://prozorro.gov.ua/uk/tender/UA-2026-01-20-008834-a</t>
  </si>
  <si>
    <t>Управління праці та соціального захисту населення Краматорської міської ради</t>
  </si>
  <si>
    <t>Електрична енергія (з розподілом)</t>
  </si>
  <si>
    <t>ТОВ "Донецькі енергетичні послуги"</t>
  </si>
  <si>
    <t>26583.39</t>
  </si>
  <si>
    <t>Територіальний центр соціального обслуговування (надання соціальних послуг) Краматорської міської ради</t>
  </si>
  <si>
    <t>Постачання теплової енергії за адресою : м.Краматорськ вул. В'ячеслава Чорновола (Маяковського) 24</t>
  </si>
  <si>
    <t>38.999972</t>
  </si>
  <si>
    <t>https://prozorro.gov.ua/uk/tender/UA-2025-01-15-005271-a</t>
  </si>
  <si>
    <t>Управління реєстраційних повноважень та ведення реєстру територіальної громади Краматорської міської ради</t>
  </si>
  <si>
    <t>Пара,гаряча вода та пов'язана продукція (постачання теплової енергії)</t>
  </si>
  <si>
    <t>36.86552</t>
  </si>
  <si>
    <t>https://prozorro.gov.ua/uk/tender/UA-2026-01-19-015328-a</t>
  </si>
  <si>
    <t xml:space="preserve">ЦЕНТР СОЦІАЛЬНО-ПСИХОЛОГІЧНОЇ РЕАБІЛІТАЦІЇ ДІТЕЙ СЛУЖБИ У СПРАВАХ ДІТЕЙ КРАМАТОРСЬКОЇ МІСЬКОЇ РАДИ </t>
  </si>
  <si>
    <t>Пара, гаряча вода та пов'язана продукція (постачання теплової енергії) (код по ДК 021-2015-09320000-8)</t>
  </si>
  <si>
    <t>128.493865</t>
  </si>
  <si>
    <t>https://prozorro.gov.ua/uk/tender/UA-2026-01-20-006582-a</t>
  </si>
  <si>
    <t>КОМУНАЛЬНА УСТАНОВА "СИТУАЦІЙНИЙ ЦЕНТР МІСТА КРАМАТОРСЬКА"</t>
  </si>
  <si>
    <t>Послуги, пов’язані з програмним забезпеченням (право користування програмним забезпеченням без права передачі самого програмного забезпечення; послуги з технічного обслуговування та адміністрування програмного забезпечення Компютерної програми «Автоматизована аналітично-комунікаційна система управління зверненнями громадян «Електронний Контакт Центр з розширенням з взаємоінтегрованою комп’ютерною програмою «Аналітично-комунікаційна система Контакт центр, мобільний додаток», «Автоматизована інформаційно-аналітична система «Контакт центр. Чат бот»), за кодом ДК 021:2015 - 72260000-5 «Послуги, пов’язані з програмним забезпеченням»</t>
  </si>
  <si>
    <t>https://prozorro.gov.ua/uk/tender/UA-2026-01-20-016315-a</t>
  </si>
  <si>
    <t>Дизельне паливо (Євро 5), талон за кодом ДК 021:2015:09130000-9: Нафта і дистиляти</t>
  </si>
  <si>
    <t>https://prozorro.gov.ua/uk/tender/UA-2026-01-21-000074-a</t>
  </si>
  <si>
    <t>УПРАВЛІННЯ ФІЗИЧНОЇ КУЛЬТУРИ ТА СПОРТУ КРАМАТОРСЬКОЇ МІСЬКОЇ РАДИ</t>
  </si>
  <si>
    <t>Постачання теплової енергії з платою за абонентське обслуговування</t>
  </si>
  <si>
    <t>57.913557</t>
  </si>
  <si>
    <t>https://prozorro.gov.ua/uk/tender/UA-2026-01-14-002953-a</t>
  </si>
  <si>
    <t>Постачання теплової енергії</t>
  </si>
  <si>
    <t>133.63309</t>
  </si>
  <si>
    <t>https://prozorro.gov.ua/uk/tender/UA-2026-01-14-004765-a</t>
  </si>
  <si>
    <t>КНП "ЦПМСД № 1" КМР</t>
  </si>
  <si>
    <t>ДК 021:2015: 45410000-4 Штукатурні роботи (послуг з облаштування віконних укосів в амбулаторії № 9-12)»</t>
  </si>
  <si>
    <t>https://prozorro.gov.ua/uk/tender/UA-2026-01-14-013570-a</t>
  </si>
  <si>
    <t>КНП "МІська лікарня №2" Краматорської міської ради</t>
  </si>
  <si>
    <t>ДК 021:2015: 65310000-9 Розподіл електричної енергії (послуги із забезпечення перетікань реактивної електричної енергії)</t>
  </si>
  <si>
    <t>https://prozorro.gov.ua/uk/tender/UA-2026-01-14-010374-a</t>
  </si>
  <si>
    <t>ДК 021:2015: 09320000-8 Пара, гаряча вода та пов’язана продукція (постачання теплової енергії).</t>
  </si>
  <si>
    <t>https://prozorro.gov.ua/uk/tender/UA-2026-01-16-010556-a</t>
  </si>
  <si>
    <t>https://prozorro.gov.ua/uk/tender/UA-2026-01-16-010937-a</t>
  </si>
  <si>
    <t>місцевий бюджет, власні кошти</t>
  </si>
  <si>
    <t>https://prozorro.gov.ua/uk/tender/UA-2026-01-16-011818-a</t>
  </si>
  <si>
    <t>https://prozorro.gov.ua/uk/tender/UA-2026-01-16-012356-a</t>
  </si>
  <si>
    <t>ДК 021:2015: 48810000-9 Інформаційні системи (Програмний комплекс Медична інформаційна система «Health24»)</t>
  </si>
  <si>
    <t>людина/годин</t>
  </si>
  <si>
    <t>https://prozorro.gov.ua/uk/tender/UA-2026-01-19-009701-a</t>
  </si>
  <si>
    <t>ТОВ "ФАВОРИТТОРГБУД"</t>
  </si>
  <si>
    <t xml:space="preserve">
40964506</t>
  </si>
  <si>
    <t>Бензин А-95 (Євро 5), талон; Дизельне паливо (Євро 5), талон</t>
  </si>
  <si>
    <t>https://prozorro.gov.ua/uk/tender/UA-2026-01-16-008325-a</t>
  </si>
  <si>
    <t>ПП "УПРАВЛЯЮЧА КОМПАНІЯ "ЛАДІС"</t>
  </si>
  <si>
    <t>ТОВ "УПРАВЛЯЮЧА КОМПАНІЯ "СБ КОМФОРТ"</t>
  </si>
  <si>
    <t>ТОВ "БІС-СОФТ"</t>
  </si>
  <si>
    <t>ФОП КЕЙС МИХАЙЛО ПЕТРОВИЧ</t>
  </si>
  <si>
    <t>ТОВ "ЗДОРОВ'Я 24"</t>
  </si>
  <si>
    <t>КВП "КРАМАТОРСЬКА ТЕПЛОМЕРЕЖА" КРАМАТОРСЬКОЇ МІСЬКОЇ РАДИ</t>
  </si>
  <si>
    <t>КВП «Краматорська тепломережа» Краматорської міської ради</t>
  </si>
  <si>
    <t>2008.517</t>
  </si>
  <si>
    <t>229.407</t>
  </si>
  <si>
    <t>КНП "ЦПМСД"</t>
  </si>
  <si>
    <t xml:space="preserve">ДК 021:2015 -09130000-9 Нафта і дистиляти
Бензин А-95 Perfect або еквівалент за талонами </t>
  </si>
  <si>
    <t xml:space="preserve">Бензин А-95 Perfect або еквівалент за талонами </t>
  </si>
  <si>
    <t>https://prozorro.gov.ua/uk/tender/UA-2026-01-14-007631-a</t>
  </si>
  <si>
    <t>місцевий бюджет, НСЗУ</t>
  </si>
  <si>
    <t xml:space="preserve">Відділ освіти, культури, молоді та спорту  Новодонецької селищної ради </t>
  </si>
  <si>
    <t>Послуги з постачання теплової енергії для потреб опалення</t>
  </si>
  <si>
    <t>UA-2026-01-20-010877-a</t>
  </si>
  <si>
    <t>Постачання теплової енергії для потреб опалення гуртожитку</t>
  </si>
  <si>
    <t>UA-2026-01-22-000071-a</t>
  </si>
  <si>
    <t>КП "ДОБРО" ДОБРОПІЛЬСЬКОЇ МІСЬКОЇ РАДИ </t>
  </si>
  <si>
    <t>Олександрівська селищна рада | 04341519</t>
  </si>
  <si>
    <t>Послуги з доступу до мережі Інтернет (ДК 021:2015 -72410000-7- Послуги провайдерів)</t>
  </si>
  <si>
    <t>ТОВ "ГАЛАКТИКА СХІД"</t>
  </si>
  <si>
    <t>https://zakupivli.pro/gov/tenders/ua-2026-01-15-010905-a</t>
  </si>
  <si>
    <t>ПП "Сервісний центр СЛАВАВТО"</t>
  </si>
  <si>
    <t>ТОВ "Ясно+"</t>
  </si>
  <si>
    <t>КП "Благоустрій"</t>
  </si>
  <si>
    <t>послуги з технічного обслуговування і ремонту автомобільного транспорту</t>
  </si>
  <si>
    <t>https://zakupivli.pro/gov/tenders/ua-2026-01-15-000200-a</t>
  </si>
  <si>
    <t>АТ "УКРАЇНСЬКА ЗАЛІЗНИЦЯ"</t>
  </si>
  <si>
    <t>постачання теплової енергії вул. Маломіська, 142</t>
  </si>
  <si>
    <t>https://zakupivli.pro/gov/tenders/ua-2026-01-16-004423-a</t>
  </si>
  <si>
    <t>ТОВ СПІВДРУЖНІСТЬ-ІМПУЛЬС</t>
  </si>
  <si>
    <t>Комунальна установа "Агентство розвитку громади" Покровської міської ради</t>
  </si>
  <si>
    <t>ДК 021:2015:09130000-9 Нафта і дистиляти</t>
  </si>
  <si>
    <t>1800
3150</t>
  </si>
  <si>
    <t>59,00
57,00</t>
  </si>
  <si>
    <t>Бензин
Дизельне паливо</t>
  </si>
  <si>
    <t>Забезпечення гарячим харчуванням дітей у Навчально-виховному комплексу №1 Покровської міської ради Донецької област</t>
  </si>
  <si>
    <t>Послуги їдалень – за кодом CPVза ДК 021-2015 – 55510000-8 (Послуги  з організації  комплексного гарячого харчування (аутсорсинг))</t>
  </si>
  <si>
    <t>https://prozorro.gov.ua/uk/tender/UA-2026-01-19-007266-a</t>
  </si>
  <si>
    <t>Гуманітарний відділ Криворізької сільської ради</t>
  </si>
  <si>
    <t>Електрична енергія з урахуванням послуг з розподілу електричної енергії (ДК 021:2015-09310000-5 Електрична енергія)</t>
  </si>
  <si>
    <t>https://zakupivli.pro/gov/tenders/ua-2026-01-16-014254-a</t>
  </si>
  <si>
    <t>https://prozorro.gov.ua/uk/tender/UA-2026-01-19-017252-a</t>
  </si>
  <si>
    <t>ДК 021:2015:70220000-9- Послуги з надання в оренду чи лізингу нежитлової нерухомості</t>
  </si>
  <si>
    <t>ТОВ "ГАЛЛОП"</t>
  </si>
  <si>
    <t>Тимчасове платне користування нежитловим приміщенням 67 кв.м., що знаходиться за адресою: м.Павлоград вул.Дніпровська, 172б - термін 12 місяців</t>
  </si>
  <si>
    <t>Удачненська селищна рада Покровського району Донецької області</t>
  </si>
  <si>
    <t>UA-2026-01-21-018870-a</t>
  </si>
  <si>
    <t>ТОВ "СТЕТМАН"</t>
  </si>
  <si>
    <t>державний бюджет, місцевий бюджет</t>
  </si>
  <si>
    <t>ТОВ "НВК "УКРЕКОПРОМ"</t>
  </si>
  <si>
    <t>ПП "ОККО-СЕРВІС"</t>
  </si>
  <si>
    <t>КНП "Бахмутська лікарня інтенсивного лікування м.Бахмут"</t>
  </si>
  <si>
    <t>ДК 021:2015:33600000-6 - "Фармацевтична продукція"</t>
  </si>
  <si>
    <t>штуки</t>
  </si>
  <si>
    <t>Пропофол, емульсія, суксаметоній, розчин для ін'єкцій, лідокаїн, розчин для ін`єкцій, дексаметазон,розчин для ін'єкцій, спирт етиловий, еноксапарин натрію, натрію хлорид, декскетопрофен розчин для ін'єкцій, вода для ін'єкцій, інше</t>
  </si>
  <si>
    <t>https://zakupivli.pro/gov/tenders/ua-2026-01-12-004767-a</t>
  </si>
  <si>
    <t>Послуги з ремонту та технічного обслуговування транспортного засобу (спецтехніки) екскаватора JCB-4CX (код ДК 021:2015:50530000-9 «Послуги з ремонту і технічного обслуговування техніки»)</t>
  </si>
  <si>
    <t>ТОВ "Армор Кар"</t>
  </si>
  <si>
    <t>Послуги з ремонту та технічного обслуговування транспортного засобу (спецтехніки) екскаватора JCB-4CX</t>
  </si>
  <si>
    <t>UA-2026-01-16-001214-a</t>
  </si>
  <si>
    <t>Управління освіти Торецької міської військової адмінінстрації Бахмутського району Донецької області</t>
  </si>
  <si>
    <t>70220000-9 — Послуги з надання в оренду чи лізингу нежитлової нерухомості</t>
  </si>
  <si>
    <t xml:space="preserve">ФОП Стефаненко
Алла Володимирівна </t>
  </si>
  <si>
    <t>Орендна плата за місяць</t>
  </si>
  <si>
    <t>https://prozorro.gov.ua/uk/tender/UA-2026-01-09-006853-a</t>
  </si>
  <si>
    <t>https://prozorro.gov.ua/uk/tender/UA-2026-01-09-007037-a</t>
  </si>
  <si>
    <t>Сіверське МСКП  32714284</t>
  </si>
  <si>
    <t>Комунальне некомерційне підприємство Маріупольської 
міської ради «Центр первинної медико-санітарної допомоги №5 м. Маріуполя» / 42278319</t>
  </si>
  <si>
    <t xml:space="preserve">Лабораторні послуги для проведення скринінгів здоров’я осіб віком від 40 років м. Київ 85140000-2  Послуги у сфері охорони здоров’я різні </t>
  </si>
  <si>
    <t>UA-2026-01-16-011414-a</t>
  </si>
  <si>
    <t>UA-2026-01-16-010916-a</t>
  </si>
  <si>
    <t>Комунальне некомерційне підприємство Маріупольської 
міської ради «Центр первинної медико-санітарної допомоги №5 м. Маріуполя» / 42278320</t>
  </si>
  <si>
    <t xml:space="preserve">Лабораторні послуги для проведення скринінгів здоров’я осіб віком від 40 років м. Дніпро 85140000-2  Послуги у сфері охорони здоров’я різні </t>
  </si>
  <si>
    <t>Комунальне некомерційне підприємство Маріупольської міської ради «Центр первинної медико-санітарної допомоги №3 м. Маріуполя» / 37885283</t>
  </si>
  <si>
    <t xml:space="preserve">Лабораторні послуги для проведення скринінгів здоров’я осіб віком від 40 років м. Львів 85140000-2  Послуги у сфері охорони здоров’я різні </t>
  </si>
  <si>
    <t>UA-2026-01-19-016069-a</t>
  </si>
  <si>
    <t>станом на 29.01.2026</t>
  </si>
  <si>
    <t xml:space="preserve">Давач системи екстракорпоральної ультразвукової візуалізації ручний </t>
  </si>
  <si>
    <t>33110000-4 Візуалізаційне обладнання для потреб медицини, стоматології та ветеринарної медицини</t>
  </si>
  <si>
    <t>https://prozorro.gov.ua/uk/tender/UA-2026-01-26-007939-a</t>
  </si>
  <si>
    <t>Авдіївська міська військова адміністрація Покровського району Донецької області
ЄДРПОУ 44000591</t>
  </si>
  <si>
    <t>50110000-9 - Послуги з ремонту і технічного обслуговування мототранспортних засобів і супутнього обладнання</t>
  </si>
  <si>
    <t>Послуг з технічного обслуговування і ремонту службових автомобілів RENAULT АВІЙСЬКОВОЇ МІСЬКОЇ ВІЙСЬКОВОЇ АДМІНІСТРАЦІЇ</t>
  </si>
  <si>
    <t>https://prozorro.gov.ua/uk/tender/UA-2026-01-26-006898-a</t>
  </si>
  <si>
    <t xml:space="preserve">	ВИКОНАВЧИЙ КОМІТЕТ ДОБРОПІЛЬСЬКОЇ МІСЬКОЇ РАДИ</t>
  </si>
  <si>
    <t>ДК 021:2015: 98370000-7 — Поховальні та супутні послуги</t>
  </si>
  <si>
    <t>Поховальні та супутні послуги</t>
  </si>
  <si>
    <t>https://prozorro.gov.ua/uk/tender/UA-2026-01-23-011635-a</t>
  </si>
  <si>
    <t>КУРАХІВСЬКА МІСЬКА РАДА, 04053298</t>
  </si>
  <si>
    <t>Автотранспортні послуги із перевезення</t>
  </si>
  <si>
    <t>Автотранспортні послуги із перевезення групи осіб у кількості від 16-18, пов'язані з забезпеченням доставки військовозобов’язаних до пунктів збору військово-організаційних структур Збройних Сил України та інших військових формувань</t>
  </si>
  <si>
    <t>https://prozorro.gov.ua/uk/tender/UA-2026-01-21-009396-a</t>
  </si>
  <si>
    <t>Комунальне некомерційне підприємство "Покровська клінічна лікарня інтенсивного лікування" ПМР ДО</t>
  </si>
  <si>
    <t>ДК 021:2015: 09320000-8 — Пара, гаряча вода та пов’язана продукція</t>
  </si>
  <si>
    <t xml:space="preserve">
03342184</t>
  </si>
  <si>
    <t>гігакалорія</t>
  </si>
  <si>
    <t>5508,79</t>
  </si>
  <si>
    <t>https://prozorro.gov.ua/uk/tender/UA-2026-01-22-013192-a</t>
  </si>
  <si>
    <t>ДК 021:2015: 65310000-9 — Розподіл електричної енергії</t>
  </si>
  <si>
    <t>23359034</t>
  </si>
  <si>
    <t>76317
228953</t>
  </si>
  <si>
    <t>Розподіл електричної енергії (послуги з розподілу електричної енергії)</t>
  </si>
  <si>
    <t>https://prozorro.gov.ua/uk/tender/UA-2026-01-23-010947-a</t>
  </si>
  <si>
    <t>Технічний нагляд за Реконструкцією орендованої будівлі Літера А для розміщення Комунальної установи «Центр надання соціальних послуг» Селидівської міської ради за адресою: Одеська область, Березівський район, с-ще Миколаївка, вул. В. Карпішина, 5</t>
  </si>
  <si>
    <t>71520000-9 Послуги з нагляду за виконанням будівельних робіт</t>
  </si>
  <si>
    <t>25.01.2026</t>
  </si>
  <si>
    <t>ФОП СЛЄСАРЄВ СЕРГІЙ ПЕТРОВИЧ</t>
  </si>
  <si>
    <t>https://prozorro.gov.ua/uk/tender/UA-2026-01-25-001153-a</t>
  </si>
  <si>
    <t>Бензин автомобільний А-95-Євро5, талон; дизельне паливо Євро-5, талон (Код ДК 021:2015: 09130000-9 Нафта і дистиляти)</t>
  </si>
  <si>
    <t>3000
5000</t>
  </si>
  <si>
    <t xml:space="preserve">бензин автомобільний А-95
дизельне паливо Євро-5 </t>
  </si>
  <si>
    <t>https://prozorro.gov.ua/uk/tender/UA-2026-01-28-003860-a</t>
  </si>
  <si>
    <t>Шахівська сільська рада</t>
  </si>
  <si>
    <t>Бензин А-95 (Євро 5), талон, дизельне паливо (Євро 5), талон, згідно коду CPV за ДК 021:2015 код 09130000-9 Нафта і дистиляти</t>
  </si>
  <si>
    <t>https://prozorro.gov.ua/uk/tender/UA-2026-01-26-007871-a</t>
  </si>
  <si>
    <t>2,03
2,03</t>
  </si>
  <si>
    <t>АТ "ДТЕК ДНІПРОВСЬКІ ЕЛЕКТРОМЕРЕЖІ"</t>
  </si>
  <si>
    <t>КП ТЕПЛОВИХ МЕРЕЖ "КРИВОРІЖТЕПЛОМЕРЕЖА"</t>
  </si>
  <si>
    <t xml:space="preserve">ТОВ "ЯСНО+" </t>
  </si>
  <si>
    <t xml:space="preserve">ТОВ "Техно Сервіс "МАГІСТРАЛЬ"
</t>
  </si>
  <si>
    <t>робота</t>
  </si>
  <si>
    <t>соціальний захист</t>
  </si>
  <si>
    <t xml:space="preserve">ТОВ "ЕНЕРГО РЕСУРС" РІ ГРУП" </t>
  </si>
  <si>
    <t>бензин А-95, 
изельне пальне</t>
  </si>
  <si>
    <t>2000
1300</t>
  </si>
  <si>
    <t>Послуги з постачання теплової енергії, плата за абонентське обслуговування</t>
  </si>
  <si>
    <t>ТОВ "Краматорськтеплоенерго"</t>
  </si>
  <si>
    <t>https://prozorro.gov.ua/uk/tender/UA-2026-01-23-018082-a</t>
  </si>
  <si>
    <t>ПП "УПРАВЛЯЮЧА КОМПАНІЯ "ЛАДІС СТАРЕ МІСТО"</t>
  </si>
  <si>
    <t>«Поточний ремонт житлового будинку, пошкодженого внаслідок збройної агресії, за адресою: вул. Шкільна, 4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</si>
  <si>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https://prozorro.gov.ua/uk/tender/UA-2026-01-21-005523-a</t>
  </si>
  <si>
    <t>«Поточний ремонт житлового будинку, пошкодженого внаслідок збройної агресії, за адресою: вул. Шкільна, 1 в м. Краматорськ Донецької області». (ДК 021:2015: 45260000-7 — Покрівельні роботи та інші спеціалізовані будівельні роботи)</t>
  </si>
  <si>
    <t>https://prozorro.gov.ua/uk/tender/UA-2026-01-21-010198-a</t>
  </si>
  <si>
    <t>Електрична енергія, код за ДК 021:2015 - 09310000-5 – Електрична енергія</t>
  </si>
  <si>
    <t>15591.94 </t>
  </si>
  <si>
    <t>https://prozorro.gov.ua/uk/tender/UA-2026-01-23-002224-a</t>
  </si>
  <si>
    <t xml:space="preserve">Управління капітального будівництва та перспективного розвитку міста Краматорської міської ради </t>
  </si>
  <si>
    <t>господарська діяльність</t>
  </si>
  <si>
    <t>Надання послуг з утримання будинку, прибудинкової території та відшкодування витрат на комунальні послуги</t>
  </si>
  <si>
    <t>лот</t>
  </si>
  <si>
    <t>https://prozorro.gov.ua/uk/tender/UA-2026-01-23-008883-a</t>
  </si>
  <si>
    <t>https://prozorro.gov.ua/uk/contract/UA-2026-01-21-003143-a-b1</t>
  </si>
  <si>
    <t>Пара, гаряча вода та пов`язана продукція (теплова енергія)</t>
  </si>
  <si>
    <t>ОКП "Донецьктпелокомуненерго"</t>
  </si>
  <si>
    <t>140.6</t>
  </si>
  <si>
    <t>https://prozorro.gov.ua/uk/tender/UA-2026-01-26-005759-a</t>
  </si>
  <si>
    <t>5408.17</t>
  </si>
  <si>
    <t>https://prozorro.gov.ua/uk/tender/UA-2026-01-27-002741-a</t>
  </si>
  <si>
    <t>ДК 021-2015 09320000-8 – Пара, гаряча вода та пов’язана продукція (постачання теплової енергії)</t>
  </si>
  <si>
    <t>ТОВ «Краматорськтеплоенерго»</t>
  </si>
  <si>
    <t>https://prozorro.gov.ua/uk/tender/UA-2026-01-26-006000-a</t>
  </si>
  <si>
    <t>ДК 021-2015 09320000-8 – Пара, гаряча вода та пов’язана продукція (постачання теплової енергії (амб. 4))</t>
  </si>
  <si>
    <t>https://prozorro.gov.ua/uk/tender/UA-2026-01-26-009281-a</t>
  </si>
  <si>
    <t>ДК 021:2015: 45443000-4 - Фасадні роботи (Послуга з закриття віконних прорізів листами ОSB в амбулаторії № 7 пошкоджених внаслідок збройної агресії РФ)</t>
  </si>
  <si>
    <t>https://prozorro.gov.ua/uk/tender/UA-2026-01-27-019267-a</t>
  </si>
  <si>
    <t>ДК 021:2015 – 50310000-1 Технічне обслуговування і ремонт офісної техніки (Послуги з заправки та відновленню принтерних картриджів)</t>
  </si>
  <si>
    <t>https://prozorro.gov.ua/uk/tender/UA-2026-01-22-017867-a</t>
  </si>
  <si>
    <t>ДК 021:2015: 15110000-2 М’ясо</t>
  </si>
  <si>
    <t>https://prozorro.gov.ua/uk/tender/UA-2026-01-26-001652-a</t>
  </si>
  <si>
    <t>водопостачання</t>
  </si>
  <si>
    <t>ДК 021:2015: 65110000-7 Розподіл води (послуги з централізованого водопостачання)</t>
  </si>
  <si>
    <t>https://prozorro.gov.ua/uk/tender/UA-2026-01-27-002072-a</t>
  </si>
  <si>
    <t>ДК 021:2015: 90430000-0 Послуги з відведення стічних вод (послуги з централізованого водовідведення)</t>
  </si>
  <si>
    <t>https://prozorro.gov.ua/uk/tender/UA-2026-01-27-002348-a</t>
  </si>
  <si>
    <t>ДК 021:2015: 33690000-3 - Лікарські засоби різні (НК 024:2023: 37300 - Множинна антибактеріальна мінімальна інгібіторна концентрація IVD (діагностика in vitro), набір, НК 031:2024: W0104080107 ТЕСТУВАННЯ ДЛЯ ВИЗНАЧЕННЯ ЧУТЛИВОСТІ ГРАМ-НЕГАТИВНИХ МІКРООРГАНІЗМІВ – АВТОМАТИЗОВАНЕ; НК 024:2023: 37300 - Множинна антибактеріальна мінімальна інгібіторна концентрація IVD (діагностика in vitro), набір, НК 031:2024: W0104080108 ТЕСТУВАННЯ ДЛЯ ВИЗНАЧЕННЯ ЧУТЛИВОСТІ ГРАМ-ПОЗИТИВНИХ МІКРООРГАНІЗМІВ – АВТОМАТИЗОВАНЕ; НК 024:2023: 50417 - Множинні грамнегативні бактерії, ізольований штам IVD (діагностика in vitro), набір, НК 031:2024: W0104080101 ІДЕНТИФІКАЦІЯ ГРАМ-НЕГАТИВНИХ МІКРООРГАНІЗМІВ – АВТОМАТИЗОВАНА; НК 024:2023: 50419 - Множинні аеробні грампозитивні бактерії, ізольований штам IVD (діагностика in vitro), набір, НК 031:2024: W0104080103 ІДЕНТИФІКАЦІЯ ГРАМ-ПОЗИТИВНИХ МІКРООРГАНІЗМІВ – АВТОМАТИЗОВАНА; НК 024:2023: 58529 - Бульйон для гемокультур в аеробних умовах, живильне середовище IVD (діагностика in vitro), НК 031:2024: W0104010504 ФЛАКОНИ ДЛЯ АВТОМАТИЗОВАНОГО КУЛЬТИВУВАННЯ КРОВІ ; НК 024:2023: 58535 - Живильне середовище для гемокультури в анаеробних умовах IVD (діагностика in vitro), НК 031:2024: W0104010504 ФЛАКОНИ ДЛЯ АВТОМАТИЗОВАНОГО КУЛЬТИВУВАННЯ КРОВІ)</t>
  </si>
  <si>
    <t>https://prozorro.gov.ua/uk/tender/UA-2026-01-27-010375-a</t>
  </si>
  <si>
    <t>ФОП ДРОЗДОВ ЄВГЕН ФЕДОРОВИЧ</t>
  </si>
  <si>
    <t>https://prozorro.gov.ua/uk/tender/UA-2026-01-27-007739-a</t>
  </si>
  <si>
    <t>631.744</t>
  </si>
  <si>
    <t>ТОВ "БВК АЛЬТАЇР"</t>
  </si>
  <si>
    <t>ТОВ "ДОНЕЦЬКІ ЕНЕРГЕТИЧНІ ПОСЛУГИ"</t>
  </si>
  <si>
    <t>КП "Міст"</t>
  </si>
  <si>
    <t>ТОВ "Параллель-М ЛТД"</t>
  </si>
  <si>
    <t>КВП "Краматорська тепломережа" Краматорської міської ради</t>
  </si>
  <si>
    <t>КВП "КРАМАТОРСЬКИЙ ВОДОКАНАЛ"</t>
  </si>
  <si>
    <t>продукти харчування</t>
  </si>
  <si>
    <t>ТОВ "ТЕРМІНАЛ</t>
  </si>
  <si>
    <t>ТОВ "ЯСНО+"</t>
  </si>
  <si>
    <t>Комунальна установа "Міський центр професійного розвитку педагогічних працівників"  Дружківської міської ради</t>
  </si>
  <si>
    <t>Послуги з підвищення кваліфікації педагогічних працівників.ДК 021:2015: 80570000-0 — Послуги з професійної підготовки у сфері підвищення кваліфікації</t>
  </si>
  <si>
    <t xml:space="preserve">Донецький обласний інститут післядипломної педагогічної освіти </t>
  </si>
  <si>
    <t>1</t>
  </si>
  <si>
    <t>Підвищення кваліфікації</t>
  </si>
  <si>
    <t>UA-2025-01-23-019526-a</t>
  </si>
  <si>
    <t>КНП «ЦМКЛ» Дружківської міської ради</t>
  </si>
  <si>
    <t>Електрична енергія Споживачу, вироблену на когенераційній установці Flexi 530 потужністю 528 кВт, встановленій на території земельної ділянки котельні, для забезпечення потреб електроустановок об’єкта критичної інфраструктури код ДК 021:2015 «09310000-5 Електрична енергія»</t>
  </si>
  <si>
    <t>98784</t>
  </si>
  <si>
    <t>UA-2026-01-20-008516-a</t>
  </si>
  <si>
    <t>КНП «ЦПМСД» Дружківської міської ради</t>
  </si>
  <si>
    <t>Бензин автомобільний А-95-Євро 5 Е5.ДК 021:2015: 09130000-9 — Нафта і дистиляти</t>
  </si>
  <si>
    <t>9600</t>
  </si>
  <si>
    <t>Бензин А-95</t>
  </si>
  <si>
    <t>UA-2026-01-26-012161-a</t>
  </si>
  <si>
    <t>Нафтовий газ скраплений. 
ДК 021:2015: 09130000-9 — Нафта і дистиляти</t>
  </si>
  <si>
    <t>5400</t>
  </si>
  <si>
    <t>Газ скраплений</t>
  </si>
  <si>
    <t>UA-2026-01-26-011558-a</t>
  </si>
  <si>
    <t>КП "Комсервіс"Дружківської міської ради</t>
  </si>
  <si>
    <t>Дизельне паливо та бензин А-95 (09130000-9 Нафта та дистиляти)
ДК 021:2015: 09130000-9 — Нафта і дистиляти</t>
  </si>
  <si>
    <t>ТОВ "Термінал"</t>
  </si>
  <si>
    <t>18000</t>
  </si>
  <si>
    <t>Дизельне паливо, бензин А-95</t>
  </si>
  <si>
    <t>UA-2026-01-21-014013-a</t>
  </si>
  <si>
    <t>Газ нафтовий скраплений (09120000-6 Газове паливо)
ДК 021:2015: 09130000-9 — Нафта і дистиляти</t>
  </si>
  <si>
    <t>22000</t>
  </si>
  <si>
    <t>UA-2026-01-21-014351-a</t>
  </si>
  <si>
    <t>КП "Спектр"Дружківської міської ради</t>
  </si>
  <si>
    <t>Бензин А-95 (Євро 5), талон; Дизельне паливо (Євро 5), талон
ДК 021:2015: 09130000-9 — Нафта і дистиляти</t>
  </si>
  <si>
    <t>25000</t>
  </si>
  <si>
    <t>UA-2026-01-21-012965-a</t>
  </si>
  <si>
    <t>Електрична енергія.ДК 021:2015: 09310000-5 — Електрична енергія</t>
  </si>
  <si>
    <t>15537</t>
  </si>
  <si>
    <t>UA-2026-01-26-000084-a</t>
  </si>
  <si>
    <t>освіта</t>
  </si>
  <si>
    <t>Відділ освіти, культури, сім’ї, молоді та спорту ММР</t>
  </si>
  <si>
    <t>00131104</t>
  </si>
  <si>
    <t>Ггкал</t>
  </si>
  <si>
    <t>https://zakupivli.pro/gov/tenders/UA-2026-01-22-000488-a</t>
  </si>
  <si>
    <t>СТРУКТУРНА ОДИНИЦЯ ПАТ "ДОНБАСЕНЕРГО" "СЛОВ'ЯНСЬКА ТЕПЛОВА ЕЛЕКТРИЧНА СТАНЦІЯ"</t>
  </si>
  <si>
    <t>ДК 021:2015: 09320000-8 Пара, гаряча вода та пов’язана продукція 
Послуга з постачання теплової енергії</t>
  </si>
  <si>
    <t>ТОВ "ЯСНО +"</t>
  </si>
  <si>
    <t xml:space="preserve">Електрична енергія з розподілом (Забезпечення діяльності водопровідно-каналізаційного господарства) </t>
  </si>
  <si>
    <t>Електрична енергія (для гуртожитків)</t>
  </si>
  <si>
    <t>UA-2026-01-23-000114-a</t>
  </si>
  <si>
    <t xml:space="preserve">Відділ освіти Святогірської міської ради Краматорського району Донецької області </t>
  </si>
  <si>
    <t xml:space="preserve">товар </t>
  </si>
  <si>
    <t>ТОВ " ЯСНО+"</t>
  </si>
  <si>
    <t>https://zakupivli.pro/gov/tenders/ua-2026-01-08-008082-a</t>
  </si>
  <si>
    <t xml:space="preserve">електрична енергія для забезпечення потреб електроустановок   підпорядкованих закладів освіти  </t>
  </si>
  <si>
    <t xml:space="preserve">Електрична енергія (ДК 021:2015: 09310000-5) </t>
  </si>
  <si>
    <t>ТОВ САТЕЛІТ НЕТ СЕРВІС</t>
  </si>
  <si>
    <t xml:space="preserve"> ДК 021:2015: 43260000-3 Механічні лопати, екскаватори та ковшові навантажувачі, гірнича техніка, за номенклатурою ДК 021:2015: 43262100-8  Механічні екскаватори</t>
  </si>
  <si>
    <t xml:space="preserve">од. </t>
  </si>
  <si>
    <t>придбання спеціального транспорту для комунальних підприємств (Екскаватор колісний JCB JS175W-T2)</t>
  </si>
  <si>
    <t>https://prozorro.gov.ua/uk/tender/UA-2026-01-21-015338-a</t>
  </si>
  <si>
    <t>Відділ культури Слов'янської міської військової адміністрації</t>
  </si>
  <si>
    <t>Гкал/рік</t>
  </si>
  <si>
    <t>80.714533</t>
  </si>
  <si>
    <t>пара, гаряча вода та пов’язана продукція (абонентська плата)</t>
  </si>
  <si>
    <t>https://www.dzo.com.ua/tenders/30136392</t>
  </si>
  <si>
    <t>тест смужки</t>
  </si>
  <si>
    <t>ДК 021:2015: 33120000-7 Системи реєстрації медичної інформації та дослідне обладнання</t>
  </si>
  <si>
    <t>https://prozorro.gov.ua/uk/tender/UA-2026-01-21-000117-a</t>
  </si>
  <si>
    <t>ДК 021:2015: 09130000-9 Нафта і дистиляти</t>
  </si>
  <si>
    <t>бензин-9000л; ДТ-2000л</t>
  </si>
  <si>
    <t>https://prozorro.gov.ua/uk/tender/UA-2026-01-26-006442-a</t>
  </si>
  <si>
    <t xml:space="preserve">послуга </t>
  </si>
  <si>
    <t>послуги з розподілу електричної енергії</t>
  </si>
  <si>
    <t>https://zakupivli.pro/gov/tenders/ua-2026-01-22-011273-a</t>
  </si>
  <si>
    <t xml:space="preserve"> ДК 021:2015: 09110000-3  Тверде паливо</t>
  </si>
  <si>
    <t>паливні пелети з лушпиння соняшника для опалювання пунктів незламності</t>
  </si>
  <si>
    <t>https://prozorro.gov.ua/uk/tender/UA-2026-01-23-003228-a</t>
  </si>
  <si>
    <t>ОКП "ДОНЕЦЬКТЕПЛОКОМУНЕНЕРГО”</t>
  </si>
  <si>
    <t>ДКП "Фармація"</t>
  </si>
  <si>
    <t>ДК 021:2015: 33600000-6 Фармацевтична продукція</t>
  </si>
  <si>
    <t>Гозерелін, бікалутамід, летрозол, ібандронова кислота</t>
  </si>
  <si>
    <t>https://zakupivli.pro/gov/tenders/ua-2026-01-20-010523-a</t>
  </si>
  <si>
    <t xml:space="preserve">ДК 021:2015: 33140000-3 Медичні матеріали </t>
  </si>
  <si>
    <t>Серветка медична марлева стерильна, бинт марлевий, відріз марлевий, бинт фіксуючий, пластир стерильний, пластир нестерильний</t>
  </si>
  <si>
    <t>https://zakupivli.pro/gov/tenders/ua-2026-01-23-001958-a</t>
  </si>
  <si>
    <t>Комплект покриття хірургічний, катетер внутрішньовенний, шпатель отоларингологічний, маска киснева, маски медичні, сільфон, набір гінекологічний</t>
  </si>
  <si>
    <t>https://zakupivli.pro/gov/tenders/ua-2026-01-23-001293-a</t>
  </si>
  <si>
    <t>ДК 021:2015: 33190000-8 Медичне обладнання та вироби медичного призначення різні</t>
  </si>
  <si>
    <t>Система ПК (трансфузійна), системи для переливання крові та інфузійних розчинів, система ПК (інфузійна), халат хірургічний</t>
  </si>
  <si>
    <t>https://zakupivli.pro/gov/tenders/ua-2026-01-23-015042-a</t>
  </si>
  <si>
    <t>ДК 021:2015: 33140000-3 Медичні матеріали (Медичні матеріали нехімічні та гематологічні одноразового застосування</t>
  </si>
  <si>
    <t>Бахіли медичні, шапочка медична, подовжувач для інфузійних насосів, пробірка вакуумна</t>
  </si>
  <si>
    <t>https://zakupivli.pro/gov/tenders/ua-2026-01-23-016460-a</t>
  </si>
  <si>
    <t>ДК 021:2015: 33140000-3 Медичні матеріали</t>
  </si>
  <si>
    <t>пари</t>
  </si>
  <si>
    <t>Рукавички медичні хірургічні</t>
  </si>
  <si>
    <t>https://zakupivli.pro/gov/tenders/ua-2026-01-23-017266-a</t>
  </si>
  <si>
    <t>Управління освіти Соледарської міської ради</t>
  </si>
  <si>
    <t>70220000-9 Послуги з надання в оренду чи лізингу нежитлової нерухомості</t>
  </si>
  <si>
    <t>ФОП БЕРНЕР ЯНІНА ІГОРІВНА</t>
  </si>
  <si>
    <t>Послуги з тимчасового користування нежитлового приміщення площею 155,12 кв.м., що знаходиться за адресою: Україна, м.Дніпро, пр.Героїв 30д, літ.А-4, з метою розміщення Управління освіти Соледарської міської ради</t>
  </si>
  <si>
    <t>https://zakupivli.pro/gov/tenders/ua-2026-01-14-004915-a</t>
  </si>
  <si>
    <t>ТОВ "МВК ФАРМ"</t>
  </si>
  <si>
    <t>UA-2026-01-27-017679-a</t>
  </si>
  <si>
    <t>ДК 021:2015: 09320000-8 — Пара, гаряча вода та пов’язана продукція. Послуга з постачання теплової енергії</t>
  </si>
  <si>
    <t xml:space="preserve">КП "ТЕПЛОЕНЕРГЕТИК" КРОПИВНИЦЬКОЇ МІСЬКОЇ РАДИ"
</t>
  </si>
  <si>
    <t xml:space="preserve">ТОВ "ЧЕРНІВЕЦЬКА ОБЛАСНА ЕНЕРГОПОСТАЧАЛЬНА КОМПАНІЯ"
</t>
  </si>
  <si>
    <t>ДК 021-2015 (CPV) 09320000-8 Пара, гаряча вода та пов’язана продукція (виробництво, транспортування, постачання теплової енергії для опалення) за адресою : Донецька обл. , м.Краматорськ , вул. В'ячеслава Чорновола (Маяковського) ,24</t>
  </si>
  <si>
    <t>ОКП "Донецьктеплокомунелектро"</t>
  </si>
  <si>
    <t>від 30.01.2026 №1/304/0/41-26/05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</si>
</sst>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_-* #,##0.00_р_._-;\-* #,##0.00_р_._-;_-* &quot;-&quot;??_р_._-;_-@_-"/>
    <numFmt numFmtId="166" formatCode="_-* #,##0.00\ _₽_-;\-* #,##0.00\ _₽_-;_-* &quot;-&quot;??\ _₽_-;_-@_-"/>
    <numFmt numFmtId="167" formatCode="0.000_ 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9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0"/>
    <xf numFmtId="0" fontId="16" fillId="0" borderId="0"/>
    <xf numFmtId="0" fontId="13" fillId="0" borderId="0" applyNumberFormat="0" applyFill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5" fillId="0" borderId="0" xfId="0" applyNumberFormat="1" applyFont="1" applyAlignment="1">
      <alignment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3" fontId="6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right" wrapText="1"/>
    </xf>
    <xf numFmtId="3" fontId="8" fillId="5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164" fontId="4" fillId="0" borderId="0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 wrapText="1"/>
    </xf>
    <xf numFmtId="164" fontId="12" fillId="4" borderId="1" xfId="0" applyNumberFormat="1" applyFont="1" applyFill="1" applyBorder="1" applyAlignment="1">
      <alignment horizontal="center" vertical="top" wrapText="1"/>
    </xf>
    <xf numFmtId="4" fontId="4" fillId="4" borderId="1" xfId="0" applyNumberFormat="1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164" fontId="12" fillId="5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164" fontId="12" fillId="2" borderId="1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vertical="top" wrapText="1"/>
    </xf>
    <xf numFmtId="164" fontId="4" fillId="5" borderId="1" xfId="0" applyNumberFormat="1" applyFont="1" applyFill="1" applyBorder="1" applyAlignment="1">
      <alignment horizontal="center" vertical="top" wrapText="1"/>
    </xf>
    <xf numFmtId="14" fontId="4" fillId="5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0" xfId="0" applyFont="1" applyFill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center" vertical="top" wrapText="1"/>
    </xf>
    <xf numFmtId="4" fontId="4" fillId="5" borderId="1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164" fontId="10" fillId="4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left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49" fontId="5" fillId="3" borderId="3" xfId="0" applyNumberFormat="1" applyFont="1" applyFill="1" applyBorder="1" applyAlignment="1">
      <alignment horizontal="center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167" fontId="6" fillId="3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right"/>
    </xf>
    <xf numFmtId="0" fontId="6" fillId="0" borderId="0" xfId="0" applyFont="1" applyBorder="1" applyAlignment="1">
      <alignment horizontal="center" vertical="top" wrapText="1"/>
    </xf>
  </cellXfs>
  <cellStyles count="13">
    <cellStyle name="Hyperlink" xfId="12"/>
    <cellStyle name="Normal" xfId="9"/>
    <cellStyle name="Гиперссылка 2" xfId="1"/>
    <cellStyle name="Гиперссылка 2 2" xfId="8"/>
    <cellStyle name="Звичайний 2" xfId="3"/>
    <cellStyle name="Звичайний 3" xfId="4"/>
    <cellStyle name="Обычный" xfId="0" builtinId="0"/>
    <cellStyle name="Обычный 2" xfId="2"/>
    <cellStyle name="Обычный 2 2" xfId="11"/>
    <cellStyle name="Обычный 2 3" xfId="10"/>
    <cellStyle name="Обычный 2 4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rozorro.gov.ua/uk/tender/UA-2026-01-05-005392-a" TargetMode="External"/><Relationship Id="rId18" Type="http://schemas.openxmlformats.org/officeDocument/2006/relationships/hyperlink" Target="https://zakupivli.pro/gov/tenders/ua-2026-01-12-004804-a/lot-1643e5de6a9249fd8b5d9006ee3fa7b6" TargetMode="External"/><Relationship Id="rId26" Type="http://schemas.openxmlformats.org/officeDocument/2006/relationships/hyperlink" Target="https://zakupivli.pro/gov/tenders/ua-2026-01-07-004504-a/lot-a127d908e7b643c8b338ab6345bf50e8" TargetMode="External"/><Relationship Id="rId39" Type="http://schemas.openxmlformats.org/officeDocument/2006/relationships/hyperlink" Target="https://prozorro.gov.ua/uk/tender/UA-2026-01-14-002953-a" TargetMode="External"/><Relationship Id="rId21" Type="http://schemas.openxmlformats.org/officeDocument/2006/relationships/hyperlink" Target="https://prozorro.gov.ua/uk/tender/UA-2026-01-12-002999-a" TargetMode="External"/><Relationship Id="rId34" Type="http://schemas.openxmlformats.org/officeDocument/2006/relationships/hyperlink" Target="https://prozorro.gov.ua/uk/tender/UA-2026-01-09-002201-a" TargetMode="External"/><Relationship Id="rId42" Type="http://schemas.openxmlformats.org/officeDocument/2006/relationships/hyperlink" Target="https://prozorro.gov.ua/uk/tender/UA-2026-01-14-010374-a" TargetMode="External"/><Relationship Id="rId47" Type="http://schemas.openxmlformats.org/officeDocument/2006/relationships/hyperlink" Target="https://prozorro.gov.ua/uk/tender/UA-2026-01-19-009701-a" TargetMode="External"/><Relationship Id="rId50" Type="http://schemas.openxmlformats.org/officeDocument/2006/relationships/hyperlink" Target="https://prozorro.gov.ua/uk/tender/UA-2026-01-20-006582-a" TargetMode="External"/><Relationship Id="rId55" Type="http://schemas.openxmlformats.org/officeDocument/2006/relationships/hyperlink" Target="https://zakupivli.pro/gov/tenders/ua-2026-01-16-004423-a" TargetMode="External"/><Relationship Id="rId63" Type="http://schemas.openxmlformats.org/officeDocument/2006/relationships/hyperlink" Target="https://prozorro.gov.ua/uk/tender/UA-2026-01-23-011635-a" TargetMode="External"/><Relationship Id="rId68" Type="http://schemas.openxmlformats.org/officeDocument/2006/relationships/hyperlink" Target="https://prozorro.gov.ua/uk/tender/UA-2026-01-28-003860-a" TargetMode="External"/><Relationship Id="rId76" Type="http://schemas.openxmlformats.org/officeDocument/2006/relationships/hyperlink" Target="https://www.dzo.com.ua/tenders/30136392" TargetMode="External"/><Relationship Id="rId84" Type="http://schemas.openxmlformats.org/officeDocument/2006/relationships/hyperlink" Target="https://zakupivli.pro/gov/tenders/ua-2026-01-23-016460-a" TargetMode="External"/><Relationship Id="rId7" Type="http://schemas.openxmlformats.org/officeDocument/2006/relationships/hyperlink" Target="https://prozorro.gov.ua/tender/UA-2026-01-01-001931-a" TargetMode="External"/><Relationship Id="rId71" Type="http://schemas.openxmlformats.org/officeDocument/2006/relationships/hyperlink" Target="https://prozorro.gov.ua/uk/tender/UA-2026-01-27-019267-a" TargetMode="External"/><Relationship Id="rId2" Type="http://schemas.openxmlformats.org/officeDocument/2006/relationships/hyperlink" Target="https://prozorro.gov.ua/uk/tender/UA-2026-01-05-003267-a" TargetMode="External"/><Relationship Id="rId16" Type="http://schemas.openxmlformats.org/officeDocument/2006/relationships/hyperlink" Target="https://prozorro.gov.ua/uk/tender/UA-2026-01-09-002919-a" TargetMode="External"/><Relationship Id="rId29" Type="http://schemas.openxmlformats.org/officeDocument/2006/relationships/hyperlink" Target="https://zakupivli.pro/gov/tenders/ua-2026-01-19-006467-a" TargetMode="External"/><Relationship Id="rId11" Type="http://schemas.openxmlformats.org/officeDocument/2006/relationships/hyperlink" Target="https://prozorro.gov.ua/uk/tender/UA-2026-01-05-007831-a" TargetMode="External"/><Relationship Id="rId24" Type="http://schemas.openxmlformats.org/officeDocument/2006/relationships/hyperlink" Target="https://prozorro.gov.ua/tender/UA-2026-01-13-001550-a" TargetMode="External"/><Relationship Id="rId32" Type="http://schemas.openxmlformats.org/officeDocument/2006/relationships/hyperlink" Target="https://prozorro.gov.ua/uk/tender/UA-2026-01-19-001979-a" TargetMode="External"/><Relationship Id="rId37" Type="http://schemas.openxmlformats.org/officeDocument/2006/relationships/hyperlink" Target="https://prozorro.gov.ua/uk/tender/UA-2026-01-20-008834-a" TargetMode="External"/><Relationship Id="rId40" Type="http://schemas.openxmlformats.org/officeDocument/2006/relationships/hyperlink" Target="https://prozorro.gov.ua/uk/tender/UA-2026-01-14-004765-a" TargetMode="External"/><Relationship Id="rId45" Type="http://schemas.openxmlformats.org/officeDocument/2006/relationships/hyperlink" Target="https://prozorro.gov.ua/uk/tender/UA-2026-01-16-011818-a" TargetMode="External"/><Relationship Id="rId53" Type="http://schemas.openxmlformats.org/officeDocument/2006/relationships/hyperlink" Target="https://zakupivli.pro/gov/tenders/ua-2026-01-15-010905-a" TargetMode="External"/><Relationship Id="rId58" Type="http://schemas.openxmlformats.org/officeDocument/2006/relationships/hyperlink" Target="https://zakupivli.pro/gov/tenders/ua-2026-01-12-004767-a" TargetMode="External"/><Relationship Id="rId66" Type="http://schemas.openxmlformats.org/officeDocument/2006/relationships/hyperlink" Target="https://prozorro.gov.ua/uk/tender/UA-2026-01-23-010947-a" TargetMode="External"/><Relationship Id="rId74" Type="http://schemas.openxmlformats.org/officeDocument/2006/relationships/hyperlink" Target="https://zakupivli.pro/gov/tenders/ua-2026-01-08-008082-a" TargetMode="External"/><Relationship Id="rId79" Type="http://schemas.openxmlformats.org/officeDocument/2006/relationships/hyperlink" Target="https://prozorro.gov.ua/uk/tender/UA-2026-01-23-003228-a" TargetMode="External"/><Relationship Id="rId87" Type="http://schemas.openxmlformats.org/officeDocument/2006/relationships/hyperlink" Target="https://zakupivli.pro/gov/tenders/ua-2026-01-14-004915-a" TargetMode="External"/><Relationship Id="rId5" Type="http://schemas.openxmlformats.org/officeDocument/2006/relationships/hyperlink" Target="https://prozorro.gov.ua/tender/UA-2026-01-02-006799-a" TargetMode="External"/><Relationship Id="rId61" Type="http://schemas.openxmlformats.org/officeDocument/2006/relationships/hyperlink" Target="https://prozorro.gov.ua/uk/tender/UA-2026-01-26-007939-a" TargetMode="External"/><Relationship Id="rId82" Type="http://schemas.openxmlformats.org/officeDocument/2006/relationships/hyperlink" Target="https://zakupivli.pro/gov/tenders/ua-2026-01-23-001958-a" TargetMode="External"/><Relationship Id="rId19" Type="http://schemas.openxmlformats.org/officeDocument/2006/relationships/hyperlink" Target="https://prozorro.gov.ua/uk/tender/UA-2026-01-12-001484-a" TargetMode="External"/><Relationship Id="rId4" Type="http://schemas.openxmlformats.org/officeDocument/2006/relationships/hyperlink" Target="https://prozorro.gov.ua/uk/tender/UA-2026-01-06-005909-a" TargetMode="External"/><Relationship Id="rId9" Type="http://schemas.openxmlformats.org/officeDocument/2006/relationships/hyperlink" Target="https://prozorro.gov.ua/uk/tender/UA-2026-01-02-006800-a" TargetMode="External"/><Relationship Id="rId14" Type="http://schemas.openxmlformats.org/officeDocument/2006/relationships/hyperlink" Target="https://prozorro.gov.ua/uk/tender/UA-2026-01-13-006495-a" TargetMode="External"/><Relationship Id="rId22" Type="http://schemas.openxmlformats.org/officeDocument/2006/relationships/hyperlink" Target="https://prozorro.gov.ua/uk/tender/UA-2026-01-09-008257-a" TargetMode="External"/><Relationship Id="rId27" Type="http://schemas.openxmlformats.org/officeDocument/2006/relationships/hyperlink" Target="https://zakupivli.pro/gov/tenders/ua-2026-01-08-004985-a" TargetMode="External"/><Relationship Id="rId30" Type="http://schemas.openxmlformats.org/officeDocument/2006/relationships/hyperlink" Target="https://prozorro.gov.ua/uk/tender/UA-2026-01-12-009263-a" TargetMode="External"/><Relationship Id="rId35" Type="http://schemas.openxmlformats.org/officeDocument/2006/relationships/hyperlink" Target="https://prozorro.gov.ua/uk/tender/UA-2026-01-15-010037-a" TargetMode="External"/><Relationship Id="rId43" Type="http://schemas.openxmlformats.org/officeDocument/2006/relationships/hyperlink" Target="https://prozorro.gov.ua/uk/tender/UA-2026-01-16-010556-a" TargetMode="External"/><Relationship Id="rId48" Type="http://schemas.openxmlformats.org/officeDocument/2006/relationships/hyperlink" Target="https://prozorro.gov.ua/uk/tender/UA-2026-01-20-016315-a" TargetMode="External"/><Relationship Id="rId56" Type="http://schemas.openxmlformats.org/officeDocument/2006/relationships/hyperlink" Target="https://prozorro.gov.ua/uk/tender/UA-2026-01-19-007266-a" TargetMode="External"/><Relationship Id="rId64" Type="http://schemas.openxmlformats.org/officeDocument/2006/relationships/hyperlink" Target="https://prozorro.gov.ua/uk/tender/UA-2026-01-21-009396-a" TargetMode="External"/><Relationship Id="rId69" Type="http://schemas.openxmlformats.org/officeDocument/2006/relationships/hyperlink" Target="https://prozorro.gov.ua/uk/tender/UA-2026-01-26-007871-a" TargetMode="External"/><Relationship Id="rId77" Type="http://schemas.openxmlformats.org/officeDocument/2006/relationships/hyperlink" Target="https://prozorro.gov.ua/uk/tender/UA-2026-01-21-000117-a" TargetMode="External"/><Relationship Id="rId8" Type="http://schemas.openxmlformats.org/officeDocument/2006/relationships/hyperlink" Target="https://prozorro.gov.ua/uk/tender/UA-2026-01-02-002887-a" TargetMode="External"/><Relationship Id="rId51" Type="http://schemas.openxmlformats.org/officeDocument/2006/relationships/hyperlink" Target="https://prozorro.gov.ua/uk/tender/UA-2026-01-16-008325-a" TargetMode="External"/><Relationship Id="rId72" Type="http://schemas.openxmlformats.org/officeDocument/2006/relationships/hyperlink" Target="https://prozorro.gov.ua/uk/tender/UA-2026-01-27-007739-a" TargetMode="External"/><Relationship Id="rId80" Type="http://schemas.openxmlformats.org/officeDocument/2006/relationships/hyperlink" Target="https://zakupivli.pro/gov/tenders/ua-2026-01-22-011273-a" TargetMode="External"/><Relationship Id="rId85" Type="http://schemas.openxmlformats.org/officeDocument/2006/relationships/hyperlink" Target="https://zakupivli.pro/gov/tenders/ua-2026-01-23-017266-a" TargetMode="External"/><Relationship Id="rId3" Type="http://schemas.openxmlformats.org/officeDocument/2006/relationships/hyperlink" Target="https://prozorro.gov.ua/uk/tender/UA-2026-01-02-005903-a" TargetMode="External"/><Relationship Id="rId12" Type="http://schemas.openxmlformats.org/officeDocument/2006/relationships/hyperlink" Target="https://prozorro.gov.ua/uk/tender/UA-2026-01-06-002671-a" TargetMode="External"/><Relationship Id="rId17" Type="http://schemas.openxmlformats.org/officeDocument/2006/relationships/hyperlink" Target="https://prozorro.gov.ua/uk/tender/UA-2026-01-07-007842-a" TargetMode="External"/><Relationship Id="rId25" Type="http://schemas.openxmlformats.org/officeDocument/2006/relationships/hyperlink" Target="https://prozorro.gov.ua/tender/UA-2026-01-09-007792-a" TargetMode="External"/><Relationship Id="rId33" Type="http://schemas.openxmlformats.org/officeDocument/2006/relationships/hyperlink" Target="https://prozorro.gov.ua/uk/tender/UA-2026-01-18-000327-a" TargetMode="External"/><Relationship Id="rId38" Type="http://schemas.openxmlformats.org/officeDocument/2006/relationships/hyperlink" Target="https://prozorro.gov.ua/uk/tender/UA-2026-01-19-015328-a" TargetMode="External"/><Relationship Id="rId46" Type="http://schemas.openxmlformats.org/officeDocument/2006/relationships/hyperlink" Target="https://prozorro.gov.ua/uk/tender/UA-2026-01-16-012356-a" TargetMode="External"/><Relationship Id="rId59" Type="http://schemas.openxmlformats.org/officeDocument/2006/relationships/hyperlink" Target="https://prozorro.gov.ua/uk/tender/UA-2026-01-09-006853-a" TargetMode="External"/><Relationship Id="rId67" Type="http://schemas.openxmlformats.org/officeDocument/2006/relationships/hyperlink" Target="https://prozorro.gov.ua/uk/tender/UA-2026-01-25-001153-a" TargetMode="External"/><Relationship Id="rId20" Type="http://schemas.openxmlformats.org/officeDocument/2006/relationships/hyperlink" Target="https://prozorro.gov.ua/uk/tender/UA-2026-01-12-002764-a" TargetMode="External"/><Relationship Id="rId41" Type="http://schemas.openxmlformats.org/officeDocument/2006/relationships/hyperlink" Target="https://prozorro.gov.ua/uk/tender/UA-2026-01-14-013570-a" TargetMode="External"/><Relationship Id="rId54" Type="http://schemas.openxmlformats.org/officeDocument/2006/relationships/hyperlink" Target="https://zakupivli.pro/gov/tenders/ua-2026-01-15-000200-a" TargetMode="External"/><Relationship Id="rId62" Type="http://schemas.openxmlformats.org/officeDocument/2006/relationships/hyperlink" Target="https://prozorro.gov.ua/uk/tender/UA-2026-01-26-006898-a" TargetMode="External"/><Relationship Id="rId70" Type="http://schemas.openxmlformats.org/officeDocument/2006/relationships/hyperlink" Target="https://prozorro.gov.ua/uk/tender/UA-2026-01-23-008883-a" TargetMode="External"/><Relationship Id="rId75" Type="http://schemas.openxmlformats.org/officeDocument/2006/relationships/hyperlink" Target="https://prozorro.gov.ua/uk/tender/UA-2026-01-21-015338-a" TargetMode="External"/><Relationship Id="rId83" Type="http://schemas.openxmlformats.org/officeDocument/2006/relationships/hyperlink" Target="https://zakupivli.pro/gov/tenders/ua-2026-01-23-015042-a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prozorro.gov.ua/tender/UA-2026-01-02-005311-a" TargetMode="External"/><Relationship Id="rId6" Type="http://schemas.openxmlformats.org/officeDocument/2006/relationships/hyperlink" Target="https://prozorro.gov.ua/tender/UA-2026-01-05-005082-a" TargetMode="External"/><Relationship Id="rId15" Type="http://schemas.openxmlformats.org/officeDocument/2006/relationships/hyperlink" Target="https://prozorro.gov.ua/uk/tender/UA-2026-01-09-005572-a" TargetMode="External"/><Relationship Id="rId23" Type="http://schemas.openxmlformats.org/officeDocument/2006/relationships/hyperlink" Target="https://prozorro.gov.ua/uk/tender/UA-2026-01-09-008828-a" TargetMode="External"/><Relationship Id="rId28" Type="http://schemas.openxmlformats.org/officeDocument/2006/relationships/hyperlink" Target="https://zakupivli.pro/gov/tenders/ua-2026-01-09-006232-a" TargetMode="External"/><Relationship Id="rId36" Type="http://schemas.openxmlformats.org/officeDocument/2006/relationships/hyperlink" Target="https://prozorro.gov.ua/uk/tender/UA-2026-01-19-009150-a" TargetMode="External"/><Relationship Id="rId49" Type="http://schemas.openxmlformats.org/officeDocument/2006/relationships/hyperlink" Target="https://prozorro.gov.ua/uk/tender/UA-2026-01-21-000074-a" TargetMode="External"/><Relationship Id="rId57" Type="http://schemas.openxmlformats.org/officeDocument/2006/relationships/hyperlink" Target="https://zakupivli.pro/gov/tenders/ua-2026-01-16-014254-a" TargetMode="External"/><Relationship Id="rId10" Type="http://schemas.openxmlformats.org/officeDocument/2006/relationships/hyperlink" Target="https://prozorro.gov.ua/uk/tender/UA-2026-01-02-006826-a" TargetMode="External"/><Relationship Id="rId31" Type="http://schemas.openxmlformats.org/officeDocument/2006/relationships/hyperlink" Target="https://prozorro.gov.ua/uk/tender/UA-2026-01-12-009697-a" TargetMode="External"/><Relationship Id="rId44" Type="http://schemas.openxmlformats.org/officeDocument/2006/relationships/hyperlink" Target="https://prozorro.gov.ua/uk/tender/UA-2026-01-16-010937-a" TargetMode="External"/><Relationship Id="rId52" Type="http://schemas.openxmlformats.org/officeDocument/2006/relationships/hyperlink" Target="https://prozorro.gov.ua/uk/tender/UA-2026-01-14-007631-a" TargetMode="External"/><Relationship Id="rId60" Type="http://schemas.openxmlformats.org/officeDocument/2006/relationships/hyperlink" Target="https://prozorro.gov.ua/uk/tender/UA-2026-01-09-007037-a" TargetMode="External"/><Relationship Id="rId65" Type="http://schemas.openxmlformats.org/officeDocument/2006/relationships/hyperlink" Target="https://prozorro.gov.ua/uk/tender/UA-2026-01-22-013192-a" TargetMode="External"/><Relationship Id="rId73" Type="http://schemas.openxmlformats.org/officeDocument/2006/relationships/hyperlink" Target="https://zakupivli.pro/gov/tenders/UA-2026-01-22-000488-a" TargetMode="External"/><Relationship Id="rId78" Type="http://schemas.openxmlformats.org/officeDocument/2006/relationships/hyperlink" Target="https://prozorro.gov.ua/uk/tender/UA-2026-01-26-006442-a" TargetMode="External"/><Relationship Id="rId81" Type="http://schemas.openxmlformats.org/officeDocument/2006/relationships/hyperlink" Target="https://zakupivli.pro/gov/tenders/ua-2026-01-23-001293-a" TargetMode="External"/><Relationship Id="rId86" Type="http://schemas.openxmlformats.org/officeDocument/2006/relationships/hyperlink" Target="https://zakupivli.pro/gov/tenders/ua-2026-01-20-010523-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2"/>
  <sheetViews>
    <sheetView tabSelected="1" view="pageBreakPreview" zoomScale="52" zoomScaleNormal="52" zoomScaleSheetLayoutView="52" workbookViewId="0">
      <selection activeCell="H3" sqref="H3:I3"/>
    </sheetView>
  </sheetViews>
  <sheetFormatPr defaultColWidth="8.85546875" defaultRowHeight="15.75" x14ac:dyDescent="0.25"/>
  <cols>
    <col min="1" max="1" width="5.28515625" style="29" customWidth="1"/>
    <col min="2" max="2" width="26.85546875" style="74" customWidth="1"/>
    <col min="3" max="3" width="20.7109375" style="29" customWidth="1"/>
    <col min="4" max="4" width="11" style="29" customWidth="1"/>
    <col min="5" max="5" width="52" style="74" customWidth="1"/>
    <col min="6" max="6" width="14" style="29" customWidth="1"/>
    <col min="7" max="7" width="15.85546875" style="30" customWidth="1"/>
    <col min="8" max="8" width="14" style="29" customWidth="1"/>
    <col min="9" max="9" width="26.42578125" style="29" customWidth="1"/>
    <col min="10" max="10" width="16.85546875" style="29" customWidth="1"/>
    <col min="11" max="11" width="13.28515625" style="29" customWidth="1"/>
    <col min="12" max="12" width="11.28515625" style="29" customWidth="1"/>
    <col min="13" max="13" width="16.42578125" style="29" customWidth="1"/>
    <col min="14" max="14" width="68" style="74" customWidth="1"/>
    <col min="15" max="15" width="51.140625" style="74" customWidth="1"/>
    <col min="16" max="16" width="8.85546875" style="31" customWidth="1"/>
    <col min="17" max="16384" width="8.85546875" style="31"/>
  </cols>
  <sheetData>
    <row r="1" spans="1:16" x14ac:dyDescent="0.25">
      <c r="H1" s="96" t="s">
        <v>67</v>
      </c>
      <c r="I1" s="96"/>
    </row>
    <row r="2" spans="1:16" ht="31.9" customHeight="1" x14ac:dyDescent="0.25">
      <c r="H2" s="96" t="s">
        <v>4</v>
      </c>
      <c r="I2" s="96"/>
    </row>
    <row r="3" spans="1:16" x14ac:dyDescent="0.25">
      <c r="H3" s="96" t="s">
        <v>681</v>
      </c>
      <c r="I3" s="96"/>
    </row>
    <row r="4" spans="1:16" ht="39" customHeight="1" x14ac:dyDescent="0.25">
      <c r="A4" s="97" t="s">
        <v>72</v>
      </c>
      <c r="B4" s="97"/>
      <c r="C4" s="97"/>
      <c r="D4" s="97"/>
      <c r="E4" s="97"/>
      <c r="F4" s="97"/>
      <c r="G4" s="97"/>
      <c r="H4" s="97"/>
      <c r="I4" s="97"/>
    </row>
    <row r="5" spans="1:16" x14ac:dyDescent="0.25">
      <c r="A5" s="32"/>
      <c r="B5" s="33"/>
      <c r="C5" s="32"/>
      <c r="D5" s="32"/>
      <c r="E5" s="33"/>
      <c r="F5" s="32"/>
      <c r="G5" s="34"/>
      <c r="H5" s="98" t="s">
        <v>473</v>
      </c>
      <c r="I5" s="98"/>
    </row>
    <row r="6" spans="1:16" ht="34.9" customHeight="1" x14ac:dyDescent="0.25">
      <c r="A6" s="94" t="s">
        <v>0</v>
      </c>
      <c r="B6" s="94" t="s">
        <v>60</v>
      </c>
      <c r="C6" s="94" t="s">
        <v>61</v>
      </c>
      <c r="D6" s="94" t="s">
        <v>82</v>
      </c>
      <c r="E6" s="94" t="s">
        <v>1</v>
      </c>
      <c r="F6" s="94" t="s">
        <v>62</v>
      </c>
      <c r="G6" s="95" t="s">
        <v>53</v>
      </c>
      <c r="H6" s="94" t="s">
        <v>3</v>
      </c>
      <c r="I6" s="94" t="s">
        <v>83</v>
      </c>
      <c r="J6" s="93" t="s">
        <v>85</v>
      </c>
      <c r="K6" s="93" t="s">
        <v>86</v>
      </c>
      <c r="L6" s="93"/>
      <c r="M6" s="93"/>
      <c r="N6" s="93"/>
      <c r="O6" s="93" t="s">
        <v>87</v>
      </c>
      <c r="P6" s="93" t="s">
        <v>112</v>
      </c>
    </row>
    <row r="7" spans="1:16" ht="16.149999999999999" customHeight="1" x14ac:dyDescent="0.25">
      <c r="A7" s="94"/>
      <c r="B7" s="94"/>
      <c r="C7" s="94"/>
      <c r="D7" s="94"/>
      <c r="E7" s="94"/>
      <c r="F7" s="94"/>
      <c r="G7" s="95"/>
      <c r="H7" s="94"/>
      <c r="I7" s="94"/>
      <c r="J7" s="93"/>
      <c r="K7" s="93" t="s">
        <v>113</v>
      </c>
      <c r="L7" s="93" t="s">
        <v>89</v>
      </c>
      <c r="M7" s="93" t="s">
        <v>114</v>
      </c>
      <c r="N7" s="93" t="s">
        <v>91</v>
      </c>
      <c r="O7" s="93"/>
      <c r="P7" s="93"/>
    </row>
    <row r="8" spans="1:16" ht="51" customHeight="1" x14ac:dyDescent="0.25">
      <c r="A8" s="94"/>
      <c r="B8" s="94"/>
      <c r="C8" s="94"/>
      <c r="D8" s="94"/>
      <c r="E8" s="35" t="s">
        <v>2</v>
      </c>
      <c r="F8" s="94"/>
      <c r="G8" s="36" t="s">
        <v>5</v>
      </c>
      <c r="H8" s="94"/>
      <c r="I8" s="94"/>
      <c r="J8" s="93"/>
      <c r="K8" s="93"/>
      <c r="L8" s="93"/>
      <c r="M8" s="93"/>
      <c r="N8" s="93"/>
      <c r="O8" s="93"/>
      <c r="P8" s="93"/>
    </row>
    <row r="9" spans="1:16" x14ac:dyDescent="0.25">
      <c r="A9" s="73">
        <v>1</v>
      </c>
      <c r="B9" s="73">
        <v>2</v>
      </c>
      <c r="C9" s="73">
        <v>3</v>
      </c>
      <c r="D9" s="73">
        <v>4</v>
      </c>
      <c r="E9" s="73">
        <v>5</v>
      </c>
      <c r="F9" s="73">
        <v>6</v>
      </c>
      <c r="G9" s="37">
        <v>7</v>
      </c>
      <c r="H9" s="73">
        <v>8</v>
      </c>
      <c r="I9" s="73">
        <v>9</v>
      </c>
      <c r="J9" s="73">
        <v>10</v>
      </c>
      <c r="K9" s="73">
        <v>11</v>
      </c>
      <c r="L9" s="73">
        <v>12</v>
      </c>
      <c r="M9" s="73">
        <v>13</v>
      </c>
      <c r="N9" s="73">
        <v>14</v>
      </c>
      <c r="O9" s="73">
        <v>15</v>
      </c>
      <c r="P9" s="72">
        <v>16</v>
      </c>
    </row>
    <row r="10" spans="1:16" ht="19.899999999999999" customHeight="1" x14ac:dyDescent="0.25">
      <c r="A10" s="28"/>
      <c r="B10" s="38" t="s">
        <v>52</v>
      </c>
      <c r="C10" s="39"/>
      <c r="D10" s="39"/>
      <c r="E10" s="40"/>
      <c r="F10" s="28"/>
      <c r="G10" s="41">
        <f>SUM(G13:G212)</f>
        <v>153588.63899999997</v>
      </c>
      <c r="H10" s="42"/>
      <c r="I10" s="42"/>
      <c r="J10" s="42"/>
      <c r="K10" s="42"/>
      <c r="L10" s="42"/>
      <c r="M10" s="42"/>
      <c r="N10" s="66"/>
      <c r="O10" s="66"/>
      <c r="P10" s="66"/>
    </row>
    <row r="11" spans="1:16" x14ac:dyDescent="0.25">
      <c r="A11" s="43"/>
      <c r="B11" s="44" t="s">
        <v>54</v>
      </c>
      <c r="C11" s="45"/>
      <c r="D11" s="45"/>
      <c r="E11" s="46"/>
      <c r="F11" s="43"/>
      <c r="G11" s="47"/>
      <c r="H11" s="48"/>
      <c r="I11" s="48"/>
      <c r="J11" s="48"/>
      <c r="K11" s="48"/>
      <c r="L11" s="48"/>
      <c r="M11" s="48"/>
      <c r="N11" s="65"/>
      <c r="O11" s="65"/>
      <c r="P11" s="65"/>
    </row>
    <row r="12" spans="1:16" x14ac:dyDescent="0.25">
      <c r="A12" s="49"/>
      <c r="B12" s="50" t="s">
        <v>11</v>
      </c>
      <c r="C12" s="51"/>
      <c r="D12" s="51"/>
      <c r="E12" s="52"/>
      <c r="F12" s="49"/>
      <c r="G12" s="53"/>
      <c r="H12" s="49"/>
      <c r="I12" s="49"/>
      <c r="J12" s="49"/>
      <c r="K12" s="49"/>
      <c r="L12" s="49"/>
      <c r="M12" s="49"/>
      <c r="N12" s="52"/>
      <c r="O12" s="52"/>
      <c r="P12" s="52"/>
    </row>
    <row r="13" spans="1:16" ht="51" customHeight="1" x14ac:dyDescent="0.25">
      <c r="A13" s="54">
        <v>1</v>
      </c>
      <c r="B13" s="55" t="s">
        <v>448</v>
      </c>
      <c r="C13" s="54" t="s">
        <v>75</v>
      </c>
      <c r="D13" s="54" t="s">
        <v>64</v>
      </c>
      <c r="E13" s="55" t="s">
        <v>275</v>
      </c>
      <c r="F13" s="56">
        <v>46029</v>
      </c>
      <c r="G13" s="18">
        <v>322.2</v>
      </c>
      <c r="H13" s="54" t="s">
        <v>51</v>
      </c>
      <c r="I13" s="54" t="s">
        <v>446</v>
      </c>
      <c r="J13" s="54">
        <v>39624900</v>
      </c>
      <c r="K13" s="54" t="s">
        <v>204</v>
      </c>
      <c r="L13" s="54">
        <v>6430</v>
      </c>
      <c r="M13" s="54"/>
      <c r="N13" s="55" t="s">
        <v>276</v>
      </c>
      <c r="O13" s="55" t="s">
        <v>277</v>
      </c>
      <c r="P13" s="55"/>
    </row>
    <row r="14" spans="1:16" s="58" customFormat="1" ht="48.6" customHeight="1" x14ac:dyDescent="0.25">
      <c r="A14" s="54">
        <v>2</v>
      </c>
      <c r="B14" s="55" t="s">
        <v>448</v>
      </c>
      <c r="C14" s="54" t="s">
        <v>75</v>
      </c>
      <c r="D14" s="54" t="s">
        <v>63</v>
      </c>
      <c r="E14" s="55" t="s">
        <v>278</v>
      </c>
      <c r="F14" s="56">
        <v>46030</v>
      </c>
      <c r="G14" s="18">
        <v>305</v>
      </c>
      <c r="H14" s="54" t="s">
        <v>51</v>
      </c>
      <c r="I14" s="54" t="s">
        <v>650</v>
      </c>
      <c r="J14" s="54">
        <v>1976625</v>
      </c>
      <c r="K14" s="54" t="s">
        <v>279</v>
      </c>
      <c r="L14" s="54">
        <v>2260</v>
      </c>
      <c r="M14" s="54"/>
      <c r="N14" s="55" t="s">
        <v>280</v>
      </c>
      <c r="O14" s="55" t="s">
        <v>281</v>
      </c>
      <c r="P14" s="55"/>
    </row>
    <row r="15" spans="1:16" ht="47.25" x14ac:dyDescent="0.25">
      <c r="A15" s="54">
        <v>3</v>
      </c>
      <c r="B15" s="55" t="s">
        <v>448</v>
      </c>
      <c r="C15" s="54" t="s">
        <v>232</v>
      </c>
      <c r="D15" s="54" t="s">
        <v>63</v>
      </c>
      <c r="E15" s="55" t="s">
        <v>283</v>
      </c>
      <c r="F15" s="56">
        <v>46031</v>
      </c>
      <c r="G15" s="18">
        <v>274.5</v>
      </c>
      <c r="H15" s="54" t="s">
        <v>51</v>
      </c>
      <c r="I15" s="54" t="s">
        <v>447</v>
      </c>
      <c r="J15" s="54">
        <v>44838860</v>
      </c>
      <c r="K15" s="54" t="s">
        <v>290</v>
      </c>
      <c r="L15" s="54">
        <v>5000</v>
      </c>
      <c r="M15" s="54"/>
      <c r="N15" s="55" t="s">
        <v>282</v>
      </c>
      <c r="O15" s="55" t="s">
        <v>284</v>
      </c>
      <c r="P15" s="55"/>
    </row>
    <row r="16" spans="1:16" s="58" customFormat="1" ht="69" customHeight="1" x14ac:dyDescent="0.25">
      <c r="A16" s="54">
        <v>4</v>
      </c>
      <c r="B16" s="55" t="s">
        <v>448</v>
      </c>
      <c r="C16" s="54" t="s">
        <v>75</v>
      </c>
      <c r="D16" s="54" t="s">
        <v>63</v>
      </c>
      <c r="E16" s="55" t="s">
        <v>449</v>
      </c>
      <c r="F16" s="56">
        <v>46034</v>
      </c>
      <c r="G16" s="18">
        <v>1886.539</v>
      </c>
      <c r="H16" s="54" t="s">
        <v>51</v>
      </c>
      <c r="I16" s="54" t="s">
        <v>674</v>
      </c>
      <c r="J16" s="54">
        <v>44990084</v>
      </c>
      <c r="K16" s="54" t="s">
        <v>450</v>
      </c>
      <c r="L16" s="54">
        <v>38640</v>
      </c>
      <c r="M16" s="54"/>
      <c r="N16" s="55" t="s">
        <v>451</v>
      </c>
      <c r="O16" s="55" t="s">
        <v>452</v>
      </c>
      <c r="P16" s="55"/>
    </row>
    <row r="17" spans="1:16" s="58" customFormat="1" ht="69" customHeight="1" x14ac:dyDescent="0.25">
      <c r="A17" s="54">
        <v>5</v>
      </c>
      <c r="B17" s="55" t="s">
        <v>448</v>
      </c>
      <c r="C17" s="54" t="s">
        <v>75</v>
      </c>
      <c r="D17" s="54" t="s">
        <v>63</v>
      </c>
      <c r="E17" s="55" t="s">
        <v>651</v>
      </c>
      <c r="F17" s="56">
        <v>46042</v>
      </c>
      <c r="G17" s="18">
        <v>714</v>
      </c>
      <c r="H17" s="54" t="s">
        <v>51</v>
      </c>
      <c r="I17" s="54"/>
      <c r="J17" s="54"/>
      <c r="K17" s="54" t="s">
        <v>450</v>
      </c>
      <c r="L17" s="54">
        <v>7600</v>
      </c>
      <c r="M17" s="54"/>
      <c r="N17" s="55" t="s">
        <v>652</v>
      </c>
      <c r="O17" s="55" t="s">
        <v>653</v>
      </c>
      <c r="P17" s="55"/>
    </row>
    <row r="18" spans="1:16" s="58" customFormat="1" ht="69" customHeight="1" x14ac:dyDescent="0.25">
      <c r="A18" s="54">
        <v>6</v>
      </c>
      <c r="B18" s="55" t="s">
        <v>448</v>
      </c>
      <c r="C18" s="54" t="s">
        <v>75</v>
      </c>
      <c r="D18" s="54" t="s">
        <v>63</v>
      </c>
      <c r="E18" s="55" t="s">
        <v>654</v>
      </c>
      <c r="F18" s="56">
        <v>46045</v>
      </c>
      <c r="G18" s="18">
        <v>270.5</v>
      </c>
      <c r="H18" s="54" t="s">
        <v>51</v>
      </c>
      <c r="I18" s="54"/>
      <c r="J18" s="54"/>
      <c r="K18" s="54" t="s">
        <v>450</v>
      </c>
      <c r="L18" s="54">
        <v>10250</v>
      </c>
      <c r="M18" s="54"/>
      <c r="N18" s="55" t="s">
        <v>655</v>
      </c>
      <c r="O18" s="55" t="s">
        <v>656</v>
      </c>
      <c r="P18" s="55"/>
    </row>
    <row r="19" spans="1:16" s="58" customFormat="1" ht="69" customHeight="1" x14ac:dyDescent="0.25">
      <c r="A19" s="54">
        <v>7</v>
      </c>
      <c r="B19" s="55" t="s">
        <v>448</v>
      </c>
      <c r="C19" s="54" t="s">
        <v>75</v>
      </c>
      <c r="D19" s="54" t="s">
        <v>63</v>
      </c>
      <c r="E19" s="55" t="s">
        <v>654</v>
      </c>
      <c r="F19" s="56">
        <v>46045</v>
      </c>
      <c r="G19" s="18">
        <v>339</v>
      </c>
      <c r="H19" s="54" t="s">
        <v>51</v>
      </c>
      <c r="I19" s="54"/>
      <c r="J19" s="54"/>
      <c r="K19" s="54" t="s">
        <v>450</v>
      </c>
      <c r="L19" s="54">
        <v>12050</v>
      </c>
      <c r="M19" s="54"/>
      <c r="N19" s="55" t="s">
        <v>657</v>
      </c>
      <c r="O19" s="55" t="s">
        <v>658</v>
      </c>
      <c r="P19" s="55"/>
    </row>
    <row r="20" spans="1:16" s="58" customFormat="1" ht="69" customHeight="1" x14ac:dyDescent="0.25">
      <c r="A20" s="54">
        <v>8</v>
      </c>
      <c r="B20" s="55" t="s">
        <v>448</v>
      </c>
      <c r="C20" s="54" t="s">
        <v>75</v>
      </c>
      <c r="D20" s="54" t="s">
        <v>63</v>
      </c>
      <c r="E20" s="55" t="s">
        <v>659</v>
      </c>
      <c r="F20" s="56">
        <v>46045</v>
      </c>
      <c r="G20" s="18">
        <v>488.3</v>
      </c>
      <c r="H20" s="54" t="s">
        <v>51</v>
      </c>
      <c r="I20" s="54"/>
      <c r="J20" s="54"/>
      <c r="K20" s="54" t="s">
        <v>450</v>
      </c>
      <c r="L20" s="54">
        <v>31250</v>
      </c>
      <c r="M20" s="54"/>
      <c r="N20" s="55" t="s">
        <v>660</v>
      </c>
      <c r="O20" s="55" t="s">
        <v>661</v>
      </c>
      <c r="P20" s="55"/>
    </row>
    <row r="21" spans="1:16" s="58" customFormat="1" ht="69" customHeight="1" x14ac:dyDescent="0.25">
      <c r="A21" s="54">
        <v>9</v>
      </c>
      <c r="B21" s="55" t="s">
        <v>448</v>
      </c>
      <c r="C21" s="54" t="s">
        <v>75</v>
      </c>
      <c r="D21" s="54" t="s">
        <v>63</v>
      </c>
      <c r="E21" s="55" t="s">
        <v>662</v>
      </c>
      <c r="F21" s="56">
        <v>46045</v>
      </c>
      <c r="G21" s="18">
        <v>315.2</v>
      </c>
      <c r="H21" s="54" t="s">
        <v>51</v>
      </c>
      <c r="I21" s="54"/>
      <c r="J21" s="54"/>
      <c r="K21" s="54" t="s">
        <v>450</v>
      </c>
      <c r="L21" s="54">
        <v>75330</v>
      </c>
      <c r="M21" s="54"/>
      <c r="N21" s="55" t="s">
        <v>663</v>
      </c>
      <c r="O21" s="55" t="s">
        <v>664</v>
      </c>
      <c r="P21" s="55"/>
    </row>
    <row r="22" spans="1:16" s="58" customFormat="1" ht="69" customHeight="1" x14ac:dyDescent="0.25">
      <c r="A22" s="54">
        <v>10</v>
      </c>
      <c r="B22" s="55" t="s">
        <v>448</v>
      </c>
      <c r="C22" s="54" t="s">
        <v>75</v>
      </c>
      <c r="D22" s="54" t="s">
        <v>63</v>
      </c>
      <c r="E22" s="55" t="s">
        <v>665</v>
      </c>
      <c r="F22" s="56">
        <v>46045</v>
      </c>
      <c r="G22" s="18">
        <v>214.5</v>
      </c>
      <c r="H22" s="54" t="s">
        <v>51</v>
      </c>
      <c r="I22" s="54"/>
      <c r="J22" s="54"/>
      <c r="K22" s="54" t="s">
        <v>666</v>
      </c>
      <c r="L22" s="54">
        <v>44900</v>
      </c>
      <c r="M22" s="54"/>
      <c r="N22" s="55" t="s">
        <v>667</v>
      </c>
      <c r="O22" s="55" t="s">
        <v>668</v>
      </c>
      <c r="P22" s="55"/>
    </row>
    <row r="23" spans="1:16" x14ac:dyDescent="0.25">
      <c r="A23" s="49"/>
      <c r="B23" s="50" t="s">
        <v>44</v>
      </c>
      <c r="C23" s="51" t="s">
        <v>65</v>
      </c>
      <c r="D23" s="51"/>
      <c r="E23" s="52"/>
      <c r="F23" s="49"/>
      <c r="G23" s="57"/>
      <c r="H23" s="49"/>
      <c r="I23" s="49"/>
      <c r="J23" s="49"/>
      <c r="K23" s="49"/>
      <c r="L23" s="49"/>
      <c r="M23" s="63"/>
      <c r="N23" s="52"/>
      <c r="O23" s="52"/>
      <c r="P23" s="52"/>
    </row>
    <row r="24" spans="1:16" x14ac:dyDescent="0.25">
      <c r="A24" s="49"/>
      <c r="B24" s="50" t="s">
        <v>7</v>
      </c>
      <c r="C24" s="51" t="s">
        <v>65</v>
      </c>
      <c r="D24" s="51"/>
      <c r="E24" s="52"/>
      <c r="F24" s="49"/>
      <c r="G24" s="53"/>
      <c r="H24" s="49"/>
      <c r="I24" s="49"/>
      <c r="J24" s="49"/>
      <c r="K24" s="49"/>
      <c r="L24" s="49"/>
      <c r="M24" s="63"/>
      <c r="N24" s="52"/>
      <c r="O24" s="52"/>
      <c r="P24" s="52"/>
    </row>
    <row r="25" spans="1:16" x14ac:dyDescent="0.25">
      <c r="A25" s="49"/>
      <c r="B25" s="50" t="s">
        <v>28</v>
      </c>
      <c r="C25" s="51"/>
      <c r="D25" s="51"/>
      <c r="E25" s="52"/>
      <c r="F25" s="49"/>
      <c r="G25" s="57"/>
      <c r="H25" s="49"/>
      <c r="I25" s="49"/>
      <c r="J25" s="49"/>
      <c r="K25" s="49"/>
      <c r="L25" s="49"/>
      <c r="M25" s="63"/>
      <c r="N25" s="52"/>
      <c r="O25" s="52"/>
      <c r="P25" s="52"/>
    </row>
    <row r="26" spans="1:16" s="58" customFormat="1" ht="47.25" x14ac:dyDescent="0.25">
      <c r="A26" s="54">
        <v>1</v>
      </c>
      <c r="B26" s="55" t="s">
        <v>241</v>
      </c>
      <c r="C26" s="78" t="s">
        <v>79</v>
      </c>
      <c r="D26" s="54" t="s">
        <v>64</v>
      </c>
      <c r="E26" s="79" t="s">
        <v>182</v>
      </c>
      <c r="F26" s="56">
        <v>46033</v>
      </c>
      <c r="G26" s="18">
        <v>346.6</v>
      </c>
      <c r="H26" s="54" t="s">
        <v>6</v>
      </c>
      <c r="I26" s="54" t="s">
        <v>183</v>
      </c>
      <c r="J26" s="54">
        <v>43683809</v>
      </c>
      <c r="K26" s="54" t="s">
        <v>64</v>
      </c>
      <c r="L26" s="54">
        <v>48</v>
      </c>
      <c r="M26" s="80"/>
      <c r="N26" s="55" t="s">
        <v>184</v>
      </c>
      <c r="O26" s="55" t="s">
        <v>185</v>
      </c>
      <c r="P26" s="55"/>
    </row>
    <row r="27" spans="1:16" s="58" customFormat="1" ht="63" x14ac:dyDescent="0.25">
      <c r="A27" s="54">
        <v>2</v>
      </c>
      <c r="B27" s="55" t="s">
        <v>463</v>
      </c>
      <c r="C27" s="78" t="s">
        <v>84</v>
      </c>
      <c r="D27" s="54" t="s">
        <v>64</v>
      </c>
      <c r="E27" s="79" t="s">
        <v>453</v>
      </c>
      <c r="F27" s="56">
        <v>46038</v>
      </c>
      <c r="G27" s="18">
        <v>291.3</v>
      </c>
      <c r="H27" s="54" t="s">
        <v>6</v>
      </c>
      <c r="I27" s="54" t="s">
        <v>454</v>
      </c>
      <c r="J27" s="54">
        <v>45438529</v>
      </c>
      <c r="K27" s="54" t="s">
        <v>64</v>
      </c>
      <c r="L27" s="54">
        <v>7</v>
      </c>
      <c r="M27" s="54"/>
      <c r="N27" s="55" t="s">
        <v>455</v>
      </c>
      <c r="O27" s="55" t="s">
        <v>456</v>
      </c>
      <c r="P27" s="55"/>
    </row>
    <row r="28" spans="1:16" x14ac:dyDescent="0.25">
      <c r="A28" s="51"/>
      <c r="B28" s="50" t="s">
        <v>12</v>
      </c>
      <c r="C28" s="51"/>
      <c r="D28" s="51"/>
      <c r="E28" s="50"/>
      <c r="F28" s="51"/>
      <c r="G28" s="57"/>
      <c r="H28" s="51"/>
      <c r="I28" s="51"/>
      <c r="J28" s="51"/>
      <c r="K28" s="51"/>
      <c r="L28" s="51"/>
      <c r="M28" s="64"/>
      <c r="N28" s="50"/>
      <c r="O28" s="50"/>
      <c r="P28" s="52"/>
    </row>
    <row r="29" spans="1:16" s="58" customFormat="1" ht="65.45" customHeight="1" x14ac:dyDescent="0.25">
      <c r="A29" s="54">
        <v>1</v>
      </c>
      <c r="B29" s="55" t="s">
        <v>669</v>
      </c>
      <c r="C29" s="78" t="s">
        <v>79</v>
      </c>
      <c r="D29" s="54" t="s">
        <v>64</v>
      </c>
      <c r="E29" s="79" t="s">
        <v>670</v>
      </c>
      <c r="F29" s="56">
        <v>46036</v>
      </c>
      <c r="G29" s="18">
        <v>293.11799999999999</v>
      </c>
      <c r="H29" s="54" t="s">
        <v>6</v>
      </c>
      <c r="I29" s="54" t="s">
        <v>671</v>
      </c>
      <c r="J29" s="54">
        <v>2882005089</v>
      </c>
      <c r="K29" s="54" t="s">
        <v>101</v>
      </c>
      <c r="L29" s="54">
        <v>155.12</v>
      </c>
      <c r="M29" s="67">
        <v>1889.62</v>
      </c>
      <c r="N29" s="55" t="s">
        <v>672</v>
      </c>
      <c r="O29" s="55" t="s">
        <v>673</v>
      </c>
      <c r="P29" s="55"/>
    </row>
    <row r="30" spans="1:16" x14ac:dyDescent="0.25">
      <c r="A30" s="49"/>
      <c r="B30" s="50" t="s">
        <v>30</v>
      </c>
      <c r="C30" s="51"/>
      <c r="D30" s="51"/>
      <c r="E30" s="52"/>
      <c r="F30" s="49"/>
      <c r="G30" s="57"/>
      <c r="H30" s="49"/>
      <c r="I30" s="49"/>
      <c r="J30" s="49"/>
      <c r="K30" s="49"/>
      <c r="L30" s="49"/>
      <c r="M30" s="63"/>
      <c r="N30" s="52"/>
      <c r="O30" s="52"/>
      <c r="P30" s="52"/>
    </row>
    <row r="31" spans="1:16" ht="79.900000000000006" customHeight="1" x14ac:dyDescent="0.25">
      <c r="A31" s="54">
        <v>1</v>
      </c>
      <c r="B31" s="55" t="s">
        <v>457</v>
      </c>
      <c r="C31" s="54" t="s">
        <v>79</v>
      </c>
      <c r="D31" s="54" t="s">
        <v>64</v>
      </c>
      <c r="E31" s="55" t="s">
        <v>458</v>
      </c>
      <c r="F31" s="56">
        <v>46031</v>
      </c>
      <c r="G31" s="18">
        <v>240</v>
      </c>
      <c r="H31" s="54" t="s">
        <v>6</v>
      </c>
      <c r="I31" s="54" t="s">
        <v>459</v>
      </c>
      <c r="J31" s="54">
        <v>2508309981</v>
      </c>
      <c r="K31" s="54" t="s">
        <v>64</v>
      </c>
      <c r="L31" s="54">
        <v>1</v>
      </c>
      <c r="M31" s="67">
        <v>20000</v>
      </c>
      <c r="N31" s="55" t="s">
        <v>460</v>
      </c>
      <c r="O31" s="55" t="s">
        <v>461</v>
      </c>
      <c r="P31" s="55"/>
    </row>
    <row r="32" spans="1:16" ht="82.9" customHeight="1" x14ac:dyDescent="0.25">
      <c r="A32" s="54">
        <v>2</v>
      </c>
      <c r="B32" s="55" t="s">
        <v>457</v>
      </c>
      <c r="C32" s="54" t="s">
        <v>79</v>
      </c>
      <c r="D32" s="54" t="s">
        <v>64</v>
      </c>
      <c r="E32" s="55" t="s">
        <v>458</v>
      </c>
      <c r="F32" s="56">
        <v>46031</v>
      </c>
      <c r="G32" s="18">
        <v>276</v>
      </c>
      <c r="H32" s="54" t="s">
        <v>6</v>
      </c>
      <c r="I32" s="54" t="s">
        <v>459</v>
      </c>
      <c r="J32" s="54">
        <v>2508309981</v>
      </c>
      <c r="K32" s="54" t="s">
        <v>64</v>
      </c>
      <c r="L32" s="54">
        <v>1</v>
      </c>
      <c r="M32" s="67">
        <v>23000</v>
      </c>
      <c r="N32" s="55" t="s">
        <v>460</v>
      </c>
      <c r="O32" s="55" t="s">
        <v>462</v>
      </c>
      <c r="P32" s="55"/>
    </row>
    <row r="33" spans="1:16" x14ac:dyDescent="0.25">
      <c r="A33" s="49"/>
      <c r="B33" s="50" t="s">
        <v>55</v>
      </c>
      <c r="C33" s="51"/>
      <c r="D33" s="51"/>
      <c r="E33" s="52"/>
      <c r="F33" s="49"/>
      <c r="G33" s="57"/>
      <c r="H33" s="49"/>
      <c r="I33" s="49"/>
      <c r="J33" s="49"/>
      <c r="K33" s="49"/>
      <c r="L33" s="49"/>
      <c r="M33" s="63"/>
      <c r="N33" s="52"/>
      <c r="O33" s="52"/>
      <c r="P33" s="52"/>
    </row>
    <row r="34" spans="1:16" s="58" customFormat="1" ht="47.25" x14ac:dyDescent="0.25">
      <c r="A34" s="54">
        <v>1</v>
      </c>
      <c r="B34" s="55" t="s">
        <v>285</v>
      </c>
      <c r="C34" s="54" t="s">
        <v>79</v>
      </c>
      <c r="D34" s="54" t="s">
        <v>64</v>
      </c>
      <c r="E34" s="55" t="s">
        <v>286</v>
      </c>
      <c r="F34" s="56">
        <v>46031</v>
      </c>
      <c r="G34" s="18">
        <v>360</v>
      </c>
      <c r="H34" s="54" t="s">
        <v>6</v>
      </c>
      <c r="I34" s="54" t="s">
        <v>287</v>
      </c>
      <c r="J34" s="54">
        <v>31316718</v>
      </c>
      <c r="K34" s="54" t="s">
        <v>288</v>
      </c>
      <c r="L34" s="54" t="s">
        <v>288</v>
      </c>
      <c r="M34" s="54" t="s">
        <v>288</v>
      </c>
      <c r="N34" s="54" t="s">
        <v>288</v>
      </c>
      <c r="O34" s="55" t="s">
        <v>289</v>
      </c>
      <c r="P34" s="55"/>
    </row>
    <row r="35" spans="1:16" ht="21" customHeight="1" x14ac:dyDescent="0.25">
      <c r="A35" s="43"/>
      <c r="B35" s="44" t="s">
        <v>56</v>
      </c>
      <c r="C35" s="45"/>
      <c r="D35" s="45"/>
      <c r="E35" s="46"/>
      <c r="F35" s="43"/>
      <c r="G35" s="59"/>
      <c r="H35" s="43"/>
      <c r="I35" s="43"/>
      <c r="J35" s="43"/>
      <c r="K35" s="43"/>
      <c r="L35" s="43"/>
      <c r="M35" s="43"/>
      <c r="N35" s="46"/>
      <c r="O35" s="46"/>
      <c r="P35" s="46"/>
    </row>
    <row r="36" spans="1:16" x14ac:dyDescent="0.25">
      <c r="A36" s="49"/>
      <c r="B36" s="50" t="s">
        <v>14</v>
      </c>
      <c r="C36" s="51" t="s">
        <v>65</v>
      </c>
      <c r="D36" s="51"/>
      <c r="E36" s="52"/>
      <c r="F36" s="49"/>
      <c r="G36" s="53"/>
      <c r="H36" s="49"/>
      <c r="I36" s="49"/>
      <c r="J36" s="49"/>
      <c r="K36" s="49"/>
      <c r="L36" s="49"/>
      <c r="M36" s="63"/>
      <c r="N36" s="52"/>
      <c r="O36" s="52"/>
      <c r="P36" s="52"/>
    </row>
    <row r="37" spans="1:16" x14ac:dyDescent="0.25">
      <c r="A37" s="49"/>
      <c r="B37" s="50" t="s">
        <v>31</v>
      </c>
      <c r="C37" s="51" t="s">
        <v>65</v>
      </c>
      <c r="D37" s="51"/>
      <c r="E37" s="52"/>
      <c r="F37" s="49"/>
      <c r="G37" s="53"/>
      <c r="H37" s="49"/>
      <c r="I37" s="49"/>
      <c r="J37" s="49"/>
      <c r="K37" s="49"/>
      <c r="L37" s="49"/>
      <c r="M37" s="63"/>
      <c r="N37" s="52"/>
      <c r="O37" s="52"/>
      <c r="P37" s="52"/>
    </row>
    <row r="38" spans="1:16" x14ac:dyDescent="0.25">
      <c r="A38" s="49"/>
      <c r="B38" s="50" t="s">
        <v>15</v>
      </c>
      <c r="C38" s="51"/>
      <c r="D38" s="51"/>
      <c r="E38" s="52"/>
      <c r="F38" s="49"/>
      <c r="G38" s="53"/>
      <c r="H38" s="49"/>
      <c r="I38" s="49"/>
      <c r="J38" s="49"/>
      <c r="K38" s="49"/>
      <c r="L38" s="49"/>
      <c r="M38" s="63"/>
      <c r="N38" s="52"/>
      <c r="O38" s="52"/>
      <c r="P38" s="52"/>
    </row>
    <row r="39" spans="1:16" s="58" customFormat="1" ht="63" x14ac:dyDescent="0.25">
      <c r="A39" s="54">
        <v>1</v>
      </c>
      <c r="B39" s="55" t="s">
        <v>310</v>
      </c>
      <c r="C39" s="86" t="s">
        <v>81</v>
      </c>
      <c r="D39" s="14" t="s">
        <v>64</v>
      </c>
      <c r="E39" s="55" t="s">
        <v>311</v>
      </c>
      <c r="F39" s="56">
        <v>46041</v>
      </c>
      <c r="G39" s="18">
        <v>200</v>
      </c>
      <c r="H39" s="54" t="s">
        <v>6</v>
      </c>
      <c r="I39" s="14" t="s">
        <v>307</v>
      </c>
      <c r="J39" s="14">
        <v>37815293</v>
      </c>
      <c r="K39" s="14" t="s">
        <v>64</v>
      </c>
      <c r="L39" s="54">
        <v>1</v>
      </c>
      <c r="M39" s="67">
        <v>200000</v>
      </c>
      <c r="N39" s="55" t="s">
        <v>308</v>
      </c>
      <c r="O39" s="55" t="s">
        <v>309</v>
      </c>
      <c r="P39" s="55"/>
    </row>
    <row r="40" spans="1:16" x14ac:dyDescent="0.25">
      <c r="A40" s="49"/>
      <c r="B40" s="50" t="s">
        <v>47</v>
      </c>
      <c r="C40" s="51" t="s">
        <v>65</v>
      </c>
      <c r="D40" s="51"/>
      <c r="E40" s="52"/>
      <c r="F40" s="49"/>
      <c r="G40" s="57"/>
      <c r="H40" s="49"/>
      <c r="I40" s="49"/>
      <c r="J40" s="49"/>
      <c r="K40" s="49"/>
      <c r="L40" s="49"/>
      <c r="M40" s="63"/>
      <c r="N40" s="52"/>
      <c r="O40" s="52"/>
      <c r="P40" s="52"/>
    </row>
    <row r="41" spans="1:16" x14ac:dyDescent="0.25">
      <c r="A41" s="49"/>
      <c r="B41" s="50" t="s">
        <v>34</v>
      </c>
      <c r="C41" s="51" t="s">
        <v>65</v>
      </c>
      <c r="D41" s="51"/>
      <c r="E41" s="52"/>
      <c r="F41" s="49"/>
      <c r="G41" s="53"/>
      <c r="H41" s="49"/>
      <c r="I41" s="49"/>
      <c r="J41" s="49"/>
      <c r="K41" s="49"/>
      <c r="L41" s="49"/>
      <c r="M41" s="63"/>
      <c r="N41" s="52"/>
      <c r="O41" s="52"/>
      <c r="P41" s="52"/>
    </row>
    <row r="42" spans="1:16" x14ac:dyDescent="0.25">
      <c r="A42" s="49"/>
      <c r="B42" s="50" t="s">
        <v>38</v>
      </c>
      <c r="C42" s="51" t="s">
        <v>65</v>
      </c>
      <c r="D42" s="51"/>
      <c r="E42" s="52"/>
      <c r="F42" s="49"/>
      <c r="G42" s="53"/>
      <c r="H42" s="49"/>
      <c r="I42" s="49"/>
      <c r="J42" s="49"/>
      <c r="K42" s="49"/>
      <c r="L42" s="49"/>
      <c r="M42" s="63"/>
      <c r="N42" s="52"/>
      <c r="O42" s="52"/>
      <c r="P42" s="52"/>
    </row>
    <row r="43" spans="1:16" x14ac:dyDescent="0.25">
      <c r="A43" s="49"/>
      <c r="B43" s="50" t="s">
        <v>68</v>
      </c>
      <c r="C43" s="51" t="s">
        <v>65</v>
      </c>
      <c r="D43" s="51"/>
      <c r="E43" s="52"/>
      <c r="F43" s="49"/>
      <c r="G43" s="53"/>
      <c r="H43" s="49"/>
      <c r="I43" s="49"/>
      <c r="J43" s="49"/>
      <c r="K43" s="49"/>
      <c r="L43" s="49"/>
      <c r="M43" s="63"/>
      <c r="N43" s="52"/>
      <c r="O43" s="52"/>
      <c r="P43" s="52"/>
    </row>
    <row r="44" spans="1:16" x14ac:dyDescent="0.25">
      <c r="A44" s="49"/>
      <c r="B44" s="50" t="s">
        <v>49</v>
      </c>
      <c r="C44" s="51" t="s">
        <v>65</v>
      </c>
      <c r="D44" s="51"/>
      <c r="E44" s="52"/>
      <c r="F44" s="49"/>
      <c r="G44" s="53"/>
      <c r="H44" s="49"/>
      <c r="I44" s="49"/>
      <c r="J44" s="49"/>
      <c r="K44" s="49"/>
      <c r="L44" s="49"/>
      <c r="M44" s="63"/>
      <c r="N44" s="52"/>
      <c r="O44" s="52"/>
      <c r="P44" s="52"/>
    </row>
    <row r="45" spans="1:16" ht="18.600000000000001" customHeight="1" x14ac:dyDescent="0.25">
      <c r="A45" s="43"/>
      <c r="B45" s="44" t="s">
        <v>57</v>
      </c>
      <c r="C45" s="45"/>
      <c r="D45" s="45"/>
      <c r="E45" s="46"/>
      <c r="F45" s="60"/>
      <c r="G45" s="59"/>
      <c r="H45" s="43"/>
      <c r="I45" s="43"/>
      <c r="J45" s="43"/>
      <c r="K45" s="43"/>
      <c r="L45" s="43"/>
      <c r="M45" s="48"/>
      <c r="N45" s="46"/>
      <c r="O45" s="46"/>
      <c r="P45" s="46"/>
    </row>
    <row r="46" spans="1:16" x14ac:dyDescent="0.25">
      <c r="A46" s="49"/>
      <c r="B46" s="50" t="s">
        <v>19</v>
      </c>
      <c r="C46" s="51"/>
      <c r="D46" s="51"/>
      <c r="E46" s="52"/>
      <c r="F46" s="49"/>
      <c r="G46" s="57"/>
      <c r="H46" s="49"/>
      <c r="I46" s="49"/>
      <c r="J46" s="49"/>
      <c r="K46" s="49"/>
      <c r="L46" s="49"/>
      <c r="M46" s="63"/>
      <c r="N46" s="52"/>
      <c r="O46" s="52"/>
      <c r="P46" s="52"/>
    </row>
    <row r="47" spans="1:16" s="58" customFormat="1" ht="50.45" customHeight="1" x14ac:dyDescent="0.25">
      <c r="A47" s="54">
        <v>1</v>
      </c>
      <c r="B47" s="55" t="s">
        <v>76</v>
      </c>
      <c r="C47" s="54" t="s">
        <v>66</v>
      </c>
      <c r="D47" s="54" t="s">
        <v>64</v>
      </c>
      <c r="E47" s="55" t="s">
        <v>120</v>
      </c>
      <c r="F47" s="56">
        <v>46028</v>
      </c>
      <c r="G47" s="18">
        <v>1509.8019999999999</v>
      </c>
      <c r="H47" s="54" t="s">
        <v>6</v>
      </c>
      <c r="I47" s="54" t="s">
        <v>78</v>
      </c>
      <c r="J47" s="54">
        <v>131268</v>
      </c>
      <c r="K47" s="54" t="s">
        <v>93</v>
      </c>
      <c r="L47" s="54">
        <v>360195</v>
      </c>
      <c r="M47" s="67">
        <v>4.1900000000000004</v>
      </c>
      <c r="N47" s="55"/>
      <c r="O47" s="55" t="s">
        <v>121</v>
      </c>
      <c r="P47" s="61"/>
    </row>
    <row r="48" spans="1:16" s="58" customFormat="1" ht="50.45" customHeight="1" x14ac:dyDescent="0.25">
      <c r="A48" s="54">
        <v>2</v>
      </c>
      <c r="B48" s="55" t="s">
        <v>76</v>
      </c>
      <c r="C48" s="54" t="s">
        <v>73</v>
      </c>
      <c r="D48" s="54" t="s">
        <v>63</v>
      </c>
      <c r="E48" s="55" t="s">
        <v>330</v>
      </c>
      <c r="F48" s="56">
        <v>46031</v>
      </c>
      <c r="G48" s="18">
        <v>7020.5619999999999</v>
      </c>
      <c r="H48" s="54" t="s">
        <v>6</v>
      </c>
      <c r="I48" s="54" t="s">
        <v>399</v>
      </c>
      <c r="J48" s="54">
        <v>2142885</v>
      </c>
      <c r="K48" s="54" t="s">
        <v>198</v>
      </c>
      <c r="L48" s="54" t="s">
        <v>331</v>
      </c>
      <c r="M48" s="54"/>
      <c r="N48" s="54"/>
      <c r="O48" s="55" t="s">
        <v>332</v>
      </c>
      <c r="P48" s="61"/>
    </row>
    <row r="49" spans="1:16" s="58" customFormat="1" ht="50.45" customHeight="1" x14ac:dyDescent="0.25">
      <c r="A49" s="54">
        <v>3</v>
      </c>
      <c r="B49" s="55" t="s">
        <v>76</v>
      </c>
      <c r="C49" s="54" t="s">
        <v>73</v>
      </c>
      <c r="D49" s="54" t="s">
        <v>63</v>
      </c>
      <c r="E49" s="55" t="s">
        <v>330</v>
      </c>
      <c r="F49" s="56">
        <v>46034</v>
      </c>
      <c r="G49" s="18">
        <v>13034.88</v>
      </c>
      <c r="H49" s="54" t="s">
        <v>6</v>
      </c>
      <c r="I49" s="54" t="s">
        <v>239</v>
      </c>
      <c r="J49" s="54">
        <v>34657789</v>
      </c>
      <c r="K49" s="54" t="s">
        <v>198</v>
      </c>
      <c r="L49" s="54" t="s">
        <v>401</v>
      </c>
      <c r="M49" s="54"/>
      <c r="N49" s="54"/>
      <c r="O49" s="55" t="s">
        <v>333</v>
      </c>
      <c r="P49" s="61"/>
    </row>
    <row r="50" spans="1:16" s="58" customFormat="1" ht="50.45" customHeight="1" x14ac:dyDescent="0.25">
      <c r="A50" s="54">
        <v>4</v>
      </c>
      <c r="B50" s="55" t="s">
        <v>76</v>
      </c>
      <c r="C50" s="54" t="s">
        <v>73</v>
      </c>
      <c r="D50" s="54" t="s">
        <v>63</v>
      </c>
      <c r="E50" s="55" t="s">
        <v>330</v>
      </c>
      <c r="F50" s="56">
        <v>46034</v>
      </c>
      <c r="G50" s="18">
        <v>3220.123</v>
      </c>
      <c r="H50" s="54" t="s">
        <v>6</v>
      </c>
      <c r="I50" s="54" t="s">
        <v>239</v>
      </c>
      <c r="J50" s="54">
        <v>34657789</v>
      </c>
      <c r="K50" s="54" t="s">
        <v>198</v>
      </c>
      <c r="L50" s="54" t="s">
        <v>334</v>
      </c>
      <c r="M50" s="54"/>
      <c r="N50" s="54"/>
      <c r="O50" s="55" t="s">
        <v>335</v>
      </c>
      <c r="P50" s="61"/>
    </row>
    <row r="51" spans="1:16" s="58" customFormat="1" ht="50.45" customHeight="1" x14ac:dyDescent="0.25">
      <c r="A51" s="54">
        <v>5</v>
      </c>
      <c r="B51" s="55" t="s">
        <v>76</v>
      </c>
      <c r="C51" s="54" t="s">
        <v>232</v>
      </c>
      <c r="D51" s="54" t="s">
        <v>63</v>
      </c>
      <c r="E51" s="55" t="s">
        <v>336</v>
      </c>
      <c r="F51" s="56">
        <v>46041</v>
      </c>
      <c r="G51" s="18">
        <v>1243.53</v>
      </c>
      <c r="H51" s="54" t="s">
        <v>6</v>
      </c>
      <c r="I51" s="54"/>
      <c r="J51" s="54"/>
      <c r="K51" s="54" t="s">
        <v>290</v>
      </c>
      <c r="L51" s="54">
        <v>20743</v>
      </c>
      <c r="M51" s="54"/>
      <c r="N51" s="54"/>
      <c r="O51" s="55" t="s">
        <v>337</v>
      </c>
      <c r="P51" s="61"/>
    </row>
    <row r="52" spans="1:16" s="58" customFormat="1" ht="50.45" customHeight="1" x14ac:dyDescent="0.25">
      <c r="A52" s="54">
        <v>6</v>
      </c>
      <c r="B52" s="55" t="s">
        <v>338</v>
      </c>
      <c r="C52" s="54" t="s">
        <v>73</v>
      </c>
      <c r="D52" s="54" t="s">
        <v>63</v>
      </c>
      <c r="E52" s="55" t="s">
        <v>339</v>
      </c>
      <c r="F52" s="56">
        <v>46040</v>
      </c>
      <c r="G52" s="18">
        <v>1306.797</v>
      </c>
      <c r="H52" s="54" t="s">
        <v>6</v>
      </c>
      <c r="I52" s="54" t="s">
        <v>400</v>
      </c>
      <c r="J52" s="54">
        <v>131133</v>
      </c>
      <c r="K52" s="54" t="s">
        <v>198</v>
      </c>
      <c r="L52" s="54" t="s">
        <v>402</v>
      </c>
      <c r="M52" s="54"/>
      <c r="N52" s="54"/>
      <c r="O52" s="55" t="s">
        <v>340</v>
      </c>
      <c r="P52" s="61"/>
    </row>
    <row r="53" spans="1:16" s="58" customFormat="1" ht="37.15" customHeight="1" x14ac:dyDescent="0.25">
      <c r="A53" s="54">
        <v>7</v>
      </c>
      <c r="B53" s="55" t="s">
        <v>338</v>
      </c>
      <c r="C53" s="54" t="s">
        <v>73</v>
      </c>
      <c r="D53" s="54" t="s">
        <v>63</v>
      </c>
      <c r="E53" s="55" t="s">
        <v>522</v>
      </c>
      <c r="F53" s="56">
        <v>46045</v>
      </c>
      <c r="G53" s="18">
        <v>4101.7370000000001</v>
      </c>
      <c r="H53" s="54" t="s">
        <v>6</v>
      </c>
      <c r="I53" s="54" t="s">
        <v>523</v>
      </c>
      <c r="J53" s="54">
        <v>34657789</v>
      </c>
      <c r="K53" s="54" t="s">
        <v>198</v>
      </c>
      <c r="L53" s="54" t="s">
        <v>565</v>
      </c>
      <c r="M53" s="54"/>
      <c r="N53" s="54"/>
      <c r="O53" s="55" t="s">
        <v>524</v>
      </c>
      <c r="P53" s="61"/>
    </row>
    <row r="54" spans="1:16" s="58" customFormat="1" ht="50.45" customHeight="1" x14ac:dyDescent="0.25">
      <c r="A54" s="54">
        <v>8</v>
      </c>
      <c r="B54" s="55" t="s">
        <v>166</v>
      </c>
      <c r="C54" s="54" t="s">
        <v>73</v>
      </c>
      <c r="D54" s="54" t="s">
        <v>63</v>
      </c>
      <c r="E54" s="55" t="s">
        <v>167</v>
      </c>
      <c r="F54" s="56">
        <v>46034</v>
      </c>
      <c r="G54" s="18">
        <v>503</v>
      </c>
      <c r="H54" s="54" t="s">
        <v>6</v>
      </c>
      <c r="I54" s="54" t="s">
        <v>239</v>
      </c>
      <c r="J54" s="54">
        <v>34657789</v>
      </c>
      <c r="K54" s="54" t="s">
        <v>198</v>
      </c>
      <c r="L54" s="54" t="s">
        <v>240</v>
      </c>
      <c r="M54" s="67"/>
      <c r="N54" s="75"/>
      <c r="O54" s="75" t="s">
        <v>168</v>
      </c>
      <c r="P54" s="75"/>
    </row>
    <row r="55" spans="1:16" s="58" customFormat="1" ht="94.5" x14ac:dyDescent="0.25">
      <c r="A55" s="54">
        <v>9</v>
      </c>
      <c r="B55" s="55" t="s">
        <v>166</v>
      </c>
      <c r="C55" s="54" t="s">
        <v>169</v>
      </c>
      <c r="D55" s="54" t="s">
        <v>64</v>
      </c>
      <c r="E55" s="55" t="s">
        <v>237</v>
      </c>
      <c r="F55" s="56">
        <v>46035</v>
      </c>
      <c r="G55" s="18">
        <v>431.464</v>
      </c>
      <c r="H55" s="54" t="s">
        <v>6</v>
      </c>
      <c r="I55" s="54" t="s">
        <v>525</v>
      </c>
      <c r="J55" s="54">
        <v>44526603</v>
      </c>
      <c r="K55" s="54" t="s">
        <v>64</v>
      </c>
      <c r="L55" s="54">
        <v>1</v>
      </c>
      <c r="M55" s="67"/>
      <c r="N55" s="75"/>
      <c r="O55" s="75" t="s">
        <v>170</v>
      </c>
      <c r="P55" s="75"/>
    </row>
    <row r="56" spans="1:16" s="58" customFormat="1" ht="94.5" x14ac:dyDescent="0.25">
      <c r="A56" s="54">
        <v>10</v>
      </c>
      <c r="B56" s="55" t="s">
        <v>166</v>
      </c>
      <c r="C56" s="54" t="s">
        <v>169</v>
      </c>
      <c r="D56" s="54" t="s">
        <v>64</v>
      </c>
      <c r="E56" s="55" t="s">
        <v>238</v>
      </c>
      <c r="F56" s="56">
        <v>46035</v>
      </c>
      <c r="G56" s="18">
        <v>799.13300000000004</v>
      </c>
      <c r="H56" s="54" t="s">
        <v>6</v>
      </c>
      <c r="I56" s="54" t="s">
        <v>525</v>
      </c>
      <c r="J56" s="54">
        <v>44526603</v>
      </c>
      <c r="K56" s="54" t="s">
        <v>64</v>
      </c>
      <c r="L56" s="54">
        <v>1</v>
      </c>
      <c r="M56" s="67"/>
      <c r="N56" s="75"/>
      <c r="O56" s="75" t="s">
        <v>171</v>
      </c>
      <c r="P56" s="75"/>
    </row>
    <row r="57" spans="1:16" s="58" customFormat="1" ht="94.5" x14ac:dyDescent="0.25">
      <c r="A57" s="54">
        <v>11</v>
      </c>
      <c r="B57" s="55" t="s">
        <v>166</v>
      </c>
      <c r="C57" s="54" t="s">
        <v>169</v>
      </c>
      <c r="D57" s="54" t="s">
        <v>64</v>
      </c>
      <c r="E57" s="55" t="s">
        <v>341</v>
      </c>
      <c r="F57" s="56">
        <v>46037</v>
      </c>
      <c r="G57" s="18">
        <v>763.83600000000001</v>
      </c>
      <c r="H57" s="54" t="s">
        <v>6</v>
      </c>
      <c r="I57" s="54" t="s">
        <v>566</v>
      </c>
      <c r="J57" s="54">
        <v>42571607</v>
      </c>
      <c r="K57" s="54"/>
      <c r="L57" s="54"/>
      <c r="M57" s="67"/>
      <c r="N57" s="67"/>
      <c r="O57" s="55" t="s">
        <v>342</v>
      </c>
      <c r="P57" s="75"/>
    </row>
    <row r="58" spans="1:16" s="58" customFormat="1" ht="94.5" x14ac:dyDescent="0.25">
      <c r="A58" s="54">
        <v>12</v>
      </c>
      <c r="B58" s="55" t="s">
        <v>166</v>
      </c>
      <c r="C58" s="54" t="s">
        <v>169</v>
      </c>
      <c r="D58" s="54" t="s">
        <v>64</v>
      </c>
      <c r="E58" s="55" t="s">
        <v>343</v>
      </c>
      <c r="F58" s="56">
        <v>46041</v>
      </c>
      <c r="G58" s="18">
        <v>300</v>
      </c>
      <c r="H58" s="54" t="s">
        <v>6</v>
      </c>
      <c r="I58" s="54" t="s">
        <v>394</v>
      </c>
      <c r="J58" s="54">
        <v>43699625</v>
      </c>
      <c r="K58" s="54" t="s">
        <v>64</v>
      </c>
      <c r="L58" s="54">
        <v>1</v>
      </c>
      <c r="M58" s="67"/>
      <c r="N58" s="67"/>
      <c r="O58" s="55" t="s">
        <v>344</v>
      </c>
      <c r="P58" s="75"/>
    </row>
    <row r="59" spans="1:16" s="58" customFormat="1" ht="63" x14ac:dyDescent="0.25">
      <c r="A59" s="54">
        <v>13</v>
      </c>
      <c r="B59" s="55" t="s">
        <v>166</v>
      </c>
      <c r="C59" s="54" t="s">
        <v>169</v>
      </c>
      <c r="D59" s="54" t="s">
        <v>64</v>
      </c>
      <c r="E59" s="55" t="s">
        <v>345</v>
      </c>
      <c r="F59" s="56">
        <v>46042</v>
      </c>
      <c r="G59" s="18">
        <v>348.75</v>
      </c>
      <c r="H59" s="54" t="s">
        <v>6</v>
      </c>
      <c r="I59" s="54" t="s">
        <v>395</v>
      </c>
      <c r="J59" s="54">
        <v>45500942</v>
      </c>
      <c r="K59" s="54" t="s">
        <v>64</v>
      </c>
      <c r="L59" s="54">
        <v>1</v>
      </c>
      <c r="M59" s="67"/>
      <c r="N59" s="67"/>
      <c r="O59" s="55" t="s">
        <v>346</v>
      </c>
      <c r="P59" s="75"/>
    </row>
    <row r="60" spans="1:16" s="58" customFormat="1" ht="94.5" x14ac:dyDescent="0.25">
      <c r="A60" s="54">
        <v>14</v>
      </c>
      <c r="B60" s="55" t="s">
        <v>166</v>
      </c>
      <c r="C60" s="54" t="s">
        <v>169</v>
      </c>
      <c r="D60" s="54" t="s">
        <v>64</v>
      </c>
      <c r="E60" s="55" t="s">
        <v>526</v>
      </c>
      <c r="F60" s="56">
        <v>46043</v>
      </c>
      <c r="G60" s="18">
        <v>268.94</v>
      </c>
      <c r="H60" s="54" t="s">
        <v>6</v>
      </c>
      <c r="I60" s="54"/>
      <c r="J60" s="54"/>
      <c r="K60" s="54" t="s">
        <v>64</v>
      </c>
      <c r="L60" s="54">
        <v>1</v>
      </c>
      <c r="M60" s="54"/>
      <c r="N60" s="54"/>
      <c r="O60" s="55" t="s">
        <v>527</v>
      </c>
      <c r="P60" s="75"/>
    </row>
    <row r="61" spans="1:16" s="58" customFormat="1" ht="94.5" x14ac:dyDescent="0.25">
      <c r="A61" s="54">
        <v>15</v>
      </c>
      <c r="B61" s="55" t="s">
        <v>166</v>
      </c>
      <c r="C61" s="54" t="s">
        <v>169</v>
      </c>
      <c r="D61" s="54" t="s">
        <v>64</v>
      </c>
      <c r="E61" s="55" t="s">
        <v>528</v>
      </c>
      <c r="F61" s="56">
        <v>46043</v>
      </c>
      <c r="G61" s="18">
        <v>282.767</v>
      </c>
      <c r="H61" s="54" t="s">
        <v>6</v>
      </c>
      <c r="I61" s="54"/>
      <c r="J61" s="54"/>
      <c r="K61" s="54" t="s">
        <v>64</v>
      </c>
      <c r="L61" s="54">
        <v>1</v>
      </c>
      <c r="M61" s="54"/>
      <c r="N61" s="54"/>
      <c r="O61" s="55" t="s">
        <v>529</v>
      </c>
      <c r="P61" s="75"/>
    </row>
    <row r="62" spans="1:16" s="58" customFormat="1" ht="47.25" x14ac:dyDescent="0.25">
      <c r="A62" s="54">
        <v>16</v>
      </c>
      <c r="B62" s="55" t="s">
        <v>166</v>
      </c>
      <c r="C62" s="54" t="s">
        <v>66</v>
      </c>
      <c r="D62" s="54" t="s">
        <v>63</v>
      </c>
      <c r="E62" s="55" t="s">
        <v>530</v>
      </c>
      <c r="F62" s="56">
        <v>46045</v>
      </c>
      <c r="G62" s="18">
        <v>232</v>
      </c>
      <c r="H62" s="54" t="s">
        <v>6</v>
      </c>
      <c r="I62" s="54" t="s">
        <v>567</v>
      </c>
      <c r="J62" s="54">
        <v>42086719</v>
      </c>
      <c r="K62" s="54" t="s">
        <v>93</v>
      </c>
      <c r="L62" s="54" t="s">
        <v>531</v>
      </c>
      <c r="M62" s="54"/>
      <c r="N62" s="54"/>
      <c r="O62" s="55" t="s">
        <v>532</v>
      </c>
      <c r="P62" s="75"/>
    </row>
    <row r="63" spans="1:16" s="58" customFormat="1" ht="78.75" x14ac:dyDescent="0.25">
      <c r="A63" s="54">
        <v>17</v>
      </c>
      <c r="B63" s="55" t="s">
        <v>533</v>
      </c>
      <c r="C63" s="54" t="s">
        <v>534</v>
      </c>
      <c r="D63" s="54" t="s">
        <v>64</v>
      </c>
      <c r="E63" s="55" t="s">
        <v>535</v>
      </c>
      <c r="F63" s="56">
        <v>46045</v>
      </c>
      <c r="G63" s="18">
        <v>430.16800000000001</v>
      </c>
      <c r="H63" s="54" t="s">
        <v>6</v>
      </c>
      <c r="I63" s="54" t="s">
        <v>568</v>
      </c>
      <c r="J63" s="54">
        <v>30073882</v>
      </c>
      <c r="K63" s="54" t="s">
        <v>536</v>
      </c>
      <c r="L63" s="54">
        <v>1</v>
      </c>
      <c r="M63" s="54"/>
      <c r="N63" s="54"/>
      <c r="O63" s="55" t="s">
        <v>537</v>
      </c>
      <c r="P63" s="75"/>
    </row>
    <row r="64" spans="1:16" s="58" customFormat="1" ht="64.150000000000006" customHeight="1" x14ac:dyDescent="0.25">
      <c r="A64" s="54">
        <v>18</v>
      </c>
      <c r="B64" s="55" t="s">
        <v>347</v>
      </c>
      <c r="C64" s="54" t="s">
        <v>66</v>
      </c>
      <c r="D64" s="54" t="s">
        <v>63</v>
      </c>
      <c r="E64" s="55" t="s">
        <v>348</v>
      </c>
      <c r="F64" s="56">
        <v>46043</v>
      </c>
      <c r="G64" s="18">
        <v>395.54700000000003</v>
      </c>
      <c r="H64" s="54" t="s">
        <v>6</v>
      </c>
      <c r="I64" s="54" t="s">
        <v>349</v>
      </c>
      <c r="J64" s="54">
        <v>42086719</v>
      </c>
      <c r="K64" s="54" t="s">
        <v>93</v>
      </c>
      <c r="L64" s="54" t="s">
        <v>350</v>
      </c>
      <c r="M64" s="54"/>
      <c r="N64" s="54"/>
      <c r="O64" s="55" t="s">
        <v>538</v>
      </c>
      <c r="P64" s="75"/>
    </row>
    <row r="65" spans="1:16" s="58" customFormat="1" ht="64.150000000000006" customHeight="1" x14ac:dyDescent="0.25">
      <c r="A65" s="54">
        <v>19</v>
      </c>
      <c r="B65" s="55" t="s">
        <v>347</v>
      </c>
      <c r="C65" s="54" t="s">
        <v>73</v>
      </c>
      <c r="D65" s="54" t="s">
        <v>63</v>
      </c>
      <c r="E65" s="55" t="s">
        <v>539</v>
      </c>
      <c r="F65" s="56">
        <v>46048</v>
      </c>
      <c r="G65" s="18">
        <v>626.45100000000002</v>
      </c>
      <c r="H65" s="54" t="s">
        <v>6</v>
      </c>
      <c r="I65" s="54" t="s">
        <v>540</v>
      </c>
      <c r="J65" s="54">
        <v>3337119</v>
      </c>
      <c r="K65" s="54" t="s">
        <v>198</v>
      </c>
      <c r="L65" s="54" t="s">
        <v>541</v>
      </c>
      <c r="M65" s="54"/>
      <c r="N65" s="54"/>
      <c r="O65" s="55" t="s">
        <v>542</v>
      </c>
      <c r="P65" s="75"/>
    </row>
    <row r="66" spans="1:16" s="58" customFormat="1" ht="102" customHeight="1" x14ac:dyDescent="0.25">
      <c r="A66" s="54">
        <v>20</v>
      </c>
      <c r="B66" s="55" t="s">
        <v>351</v>
      </c>
      <c r="C66" s="54" t="s">
        <v>73</v>
      </c>
      <c r="D66" s="54" t="s">
        <v>63</v>
      </c>
      <c r="E66" s="55" t="s">
        <v>352</v>
      </c>
      <c r="F66" s="56">
        <v>46037</v>
      </c>
      <c r="G66" s="18">
        <v>228.886</v>
      </c>
      <c r="H66" s="54" t="s">
        <v>6</v>
      </c>
      <c r="I66" s="54" t="s">
        <v>239</v>
      </c>
      <c r="J66" s="54">
        <v>34657789</v>
      </c>
      <c r="K66" s="54" t="s">
        <v>198</v>
      </c>
      <c r="L66" s="54" t="s">
        <v>353</v>
      </c>
      <c r="M66" s="67"/>
      <c r="N66" s="67"/>
      <c r="O66" s="55" t="s">
        <v>354</v>
      </c>
      <c r="P66" s="75"/>
    </row>
    <row r="67" spans="1:16" s="58" customFormat="1" ht="102" customHeight="1" x14ac:dyDescent="0.25">
      <c r="A67" s="54">
        <v>21</v>
      </c>
      <c r="B67" s="55" t="s">
        <v>351</v>
      </c>
      <c r="C67" s="54" t="s">
        <v>73</v>
      </c>
      <c r="D67" s="54" t="s">
        <v>63</v>
      </c>
      <c r="E67" s="55" t="s">
        <v>679</v>
      </c>
      <c r="F67" s="56">
        <v>46049</v>
      </c>
      <c r="G67" s="18">
        <v>421.83699999999999</v>
      </c>
      <c r="H67" s="54" t="s">
        <v>6</v>
      </c>
      <c r="I67" s="54" t="s">
        <v>239</v>
      </c>
      <c r="J67" s="54">
        <v>34657789</v>
      </c>
      <c r="K67" s="54" t="s">
        <v>198</v>
      </c>
      <c r="L67" s="54" t="s">
        <v>543</v>
      </c>
      <c r="M67" s="54"/>
      <c r="N67" s="67"/>
      <c r="O67" s="55" t="s">
        <v>544</v>
      </c>
      <c r="P67" s="75"/>
    </row>
    <row r="68" spans="1:16" s="58" customFormat="1" ht="84" customHeight="1" x14ac:dyDescent="0.25">
      <c r="A68" s="54">
        <v>22</v>
      </c>
      <c r="B68" s="55" t="s">
        <v>355</v>
      </c>
      <c r="C68" s="54" t="s">
        <v>73</v>
      </c>
      <c r="D68" s="54" t="s">
        <v>63</v>
      </c>
      <c r="E68" s="55" t="s">
        <v>356</v>
      </c>
      <c r="F68" s="56">
        <v>46041</v>
      </c>
      <c r="G68" s="18">
        <v>239.25</v>
      </c>
      <c r="H68" s="54" t="s">
        <v>6</v>
      </c>
      <c r="I68" s="54" t="s">
        <v>239</v>
      </c>
      <c r="J68" s="54">
        <v>34657789</v>
      </c>
      <c r="K68" s="54" t="s">
        <v>198</v>
      </c>
      <c r="L68" s="54" t="s">
        <v>357</v>
      </c>
      <c r="M68" s="67"/>
      <c r="N68" s="67"/>
      <c r="O68" s="55" t="s">
        <v>358</v>
      </c>
      <c r="P68" s="75"/>
    </row>
    <row r="69" spans="1:16" s="58" customFormat="1" ht="117" customHeight="1" x14ac:dyDescent="0.25">
      <c r="A69" s="54">
        <v>23</v>
      </c>
      <c r="B69" s="55" t="s">
        <v>359</v>
      </c>
      <c r="C69" s="54" t="s">
        <v>73</v>
      </c>
      <c r="D69" s="54" t="s">
        <v>63</v>
      </c>
      <c r="E69" s="55" t="s">
        <v>360</v>
      </c>
      <c r="F69" s="56">
        <v>46042</v>
      </c>
      <c r="G69" s="18">
        <v>833.9</v>
      </c>
      <c r="H69" s="54" t="s">
        <v>6</v>
      </c>
      <c r="I69" s="54" t="s">
        <v>239</v>
      </c>
      <c r="J69" s="54">
        <v>34657789</v>
      </c>
      <c r="K69" s="54" t="s">
        <v>198</v>
      </c>
      <c r="L69" s="54" t="s">
        <v>361</v>
      </c>
      <c r="M69" s="67"/>
      <c r="N69" s="67"/>
      <c r="O69" s="55" t="s">
        <v>362</v>
      </c>
      <c r="P69" s="75"/>
    </row>
    <row r="70" spans="1:16" s="58" customFormat="1" ht="252" x14ac:dyDescent="0.25">
      <c r="A70" s="54">
        <v>24</v>
      </c>
      <c r="B70" s="55" t="s">
        <v>363</v>
      </c>
      <c r="C70" s="54" t="s">
        <v>81</v>
      </c>
      <c r="D70" s="54" t="s">
        <v>64</v>
      </c>
      <c r="E70" s="55" t="s">
        <v>364</v>
      </c>
      <c r="F70" s="56">
        <v>46042</v>
      </c>
      <c r="G70" s="18">
        <v>496.8</v>
      </c>
      <c r="H70" s="54" t="s">
        <v>6</v>
      </c>
      <c r="I70" s="54" t="s">
        <v>396</v>
      </c>
      <c r="J70" s="54">
        <v>38455425</v>
      </c>
      <c r="K70" s="54" t="s">
        <v>64</v>
      </c>
      <c r="L70" s="54">
        <v>12</v>
      </c>
      <c r="M70" s="67"/>
      <c r="N70" s="67"/>
      <c r="O70" s="55" t="s">
        <v>365</v>
      </c>
      <c r="P70" s="75"/>
    </row>
    <row r="71" spans="1:16" s="58" customFormat="1" ht="82.15" customHeight="1" x14ac:dyDescent="0.25">
      <c r="A71" s="54">
        <v>25</v>
      </c>
      <c r="B71" s="55" t="s">
        <v>363</v>
      </c>
      <c r="C71" s="54" t="s">
        <v>232</v>
      </c>
      <c r="D71" s="54" t="s">
        <v>63</v>
      </c>
      <c r="E71" s="55" t="s">
        <v>366</v>
      </c>
      <c r="F71" s="56">
        <v>46053</v>
      </c>
      <c r="G71" s="18">
        <v>252</v>
      </c>
      <c r="H71" s="54" t="s">
        <v>6</v>
      </c>
      <c r="I71" s="54" t="s">
        <v>569</v>
      </c>
      <c r="J71" s="54">
        <v>24316073</v>
      </c>
      <c r="K71" s="54" t="s">
        <v>290</v>
      </c>
      <c r="L71" s="54">
        <v>4200</v>
      </c>
      <c r="M71" s="67"/>
      <c r="N71" s="67"/>
      <c r="O71" s="55" t="s">
        <v>367</v>
      </c>
      <c r="P71" s="75"/>
    </row>
    <row r="72" spans="1:16" s="58" customFormat="1" ht="82.15" customHeight="1" x14ac:dyDescent="0.25">
      <c r="A72" s="54">
        <v>26</v>
      </c>
      <c r="B72" s="55" t="s">
        <v>368</v>
      </c>
      <c r="C72" s="54" t="s">
        <v>73</v>
      </c>
      <c r="D72" s="54" t="s">
        <v>63</v>
      </c>
      <c r="E72" s="55" t="s">
        <v>369</v>
      </c>
      <c r="F72" s="56">
        <v>46036</v>
      </c>
      <c r="G72" s="18">
        <v>258.55099999999999</v>
      </c>
      <c r="H72" s="54" t="s">
        <v>6</v>
      </c>
      <c r="I72" s="54" t="s">
        <v>228</v>
      </c>
      <c r="J72" s="54">
        <v>3337119</v>
      </c>
      <c r="K72" s="54" t="s">
        <v>198</v>
      </c>
      <c r="L72" s="54" t="s">
        <v>370</v>
      </c>
      <c r="M72" s="67"/>
      <c r="N72" s="67"/>
      <c r="O72" s="55" t="s">
        <v>371</v>
      </c>
      <c r="P72" s="75"/>
    </row>
    <row r="73" spans="1:16" s="58" customFormat="1" ht="83.45" customHeight="1" x14ac:dyDescent="0.25">
      <c r="A73" s="54">
        <v>27</v>
      </c>
      <c r="B73" s="55" t="s">
        <v>368</v>
      </c>
      <c r="C73" s="54" t="s">
        <v>73</v>
      </c>
      <c r="D73" s="54" t="s">
        <v>63</v>
      </c>
      <c r="E73" s="55" t="s">
        <v>372</v>
      </c>
      <c r="F73" s="56">
        <v>46036</v>
      </c>
      <c r="G73" s="18">
        <v>962.39400000000001</v>
      </c>
      <c r="H73" s="54" t="s">
        <v>6</v>
      </c>
      <c r="I73" s="54" t="s">
        <v>239</v>
      </c>
      <c r="J73" s="54">
        <v>34657789</v>
      </c>
      <c r="K73" s="54" t="s">
        <v>198</v>
      </c>
      <c r="L73" s="54" t="s">
        <v>373</v>
      </c>
      <c r="M73" s="67"/>
      <c r="N73" s="67"/>
      <c r="O73" s="55" t="s">
        <v>374</v>
      </c>
      <c r="P73" s="75"/>
    </row>
    <row r="74" spans="1:16" s="58" customFormat="1" ht="47.25" x14ac:dyDescent="0.25">
      <c r="A74" s="54">
        <v>28</v>
      </c>
      <c r="B74" s="55" t="s">
        <v>375</v>
      </c>
      <c r="C74" s="54" t="s">
        <v>75</v>
      </c>
      <c r="D74" s="54" t="s">
        <v>64</v>
      </c>
      <c r="E74" s="55" t="s">
        <v>376</v>
      </c>
      <c r="F74" s="56">
        <v>46036</v>
      </c>
      <c r="G74" s="18">
        <v>1355.934</v>
      </c>
      <c r="H74" s="54" t="s">
        <v>51</v>
      </c>
      <c r="I74" s="54" t="s">
        <v>397</v>
      </c>
      <c r="J74" s="54">
        <v>2953108651</v>
      </c>
      <c r="K74" s="54" t="s">
        <v>64</v>
      </c>
      <c r="L74" s="54">
        <v>1</v>
      </c>
      <c r="M74" s="67"/>
      <c r="N74" s="67"/>
      <c r="O74" s="55" t="s">
        <v>377</v>
      </c>
      <c r="P74" s="75"/>
    </row>
    <row r="75" spans="1:16" s="58" customFormat="1" ht="47.25" x14ac:dyDescent="0.25">
      <c r="A75" s="54">
        <v>29</v>
      </c>
      <c r="B75" s="55" t="s">
        <v>375</v>
      </c>
      <c r="C75" s="54" t="s">
        <v>73</v>
      </c>
      <c r="D75" s="54" t="s">
        <v>63</v>
      </c>
      <c r="E75" s="55" t="s">
        <v>545</v>
      </c>
      <c r="F75" s="56">
        <v>46048</v>
      </c>
      <c r="G75" s="18">
        <v>2725.7179999999998</v>
      </c>
      <c r="H75" s="54" t="s">
        <v>384</v>
      </c>
      <c r="I75" s="54" t="s">
        <v>546</v>
      </c>
      <c r="J75" s="54">
        <v>34657789</v>
      </c>
      <c r="K75" s="54" t="s">
        <v>492</v>
      </c>
      <c r="L75" s="54">
        <v>420</v>
      </c>
      <c r="M75" s="54"/>
      <c r="N75" s="54"/>
      <c r="O75" s="55" t="s">
        <v>547</v>
      </c>
      <c r="P75" s="75"/>
    </row>
    <row r="76" spans="1:16" s="58" customFormat="1" ht="63" x14ac:dyDescent="0.25">
      <c r="A76" s="54">
        <v>30</v>
      </c>
      <c r="B76" s="55" t="s">
        <v>375</v>
      </c>
      <c r="C76" s="54" t="s">
        <v>73</v>
      </c>
      <c r="D76" s="54" t="s">
        <v>63</v>
      </c>
      <c r="E76" s="55" t="s">
        <v>548</v>
      </c>
      <c r="F76" s="56">
        <v>46048</v>
      </c>
      <c r="G76" s="18">
        <v>569.64</v>
      </c>
      <c r="H76" s="54" t="s">
        <v>384</v>
      </c>
      <c r="I76" s="54" t="s">
        <v>570</v>
      </c>
      <c r="J76" s="54">
        <v>131133</v>
      </c>
      <c r="K76" s="54" t="s">
        <v>492</v>
      </c>
      <c r="L76" s="54">
        <v>100</v>
      </c>
      <c r="M76" s="54"/>
      <c r="N76" s="54"/>
      <c r="O76" s="55" t="s">
        <v>549</v>
      </c>
      <c r="P76" s="75"/>
    </row>
    <row r="77" spans="1:16" s="58" customFormat="1" ht="63" x14ac:dyDescent="0.25">
      <c r="A77" s="54">
        <v>31</v>
      </c>
      <c r="B77" s="55" t="s">
        <v>375</v>
      </c>
      <c r="C77" s="54" t="s">
        <v>75</v>
      </c>
      <c r="D77" s="54" t="s">
        <v>64</v>
      </c>
      <c r="E77" s="55" t="s">
        <v>550</v>
      </c>
      <c r="F77" s="56">
        <v>46049</v>
      </c>
      <c r="G77" s="18">
        <v>265.14999999999998</v>
      </c>
      <c r="H77" s="54" t="s">
        <v>51</v>
      </c>
      <c r="I77" s="54"/>
      <c r="J77" s="54"/>
      <c r="K77" s="54"/>
      <c r="L77" s="54"/>
      <c r="M77" s="54"/>
      <c r="N77" s="54"/>
      <c r="O77" s="55" t="s">
        <v>551</v>
      </c>
      <c r="P77" s="75"/>
    </row>
    <row r="78" spans="1:16" s="58" customFormat="1" ht="47.25" x14ac:dyDescent="0.25">
      <c r="A78" s="54">
        <v>32</v>
      </c>
      <c r="B78" s="55" t="s">
        <v>378</v>
      </c>
      <c r="C78" s="54" t="s">
        <v>66</v>
      </c>
      <c r="D78" s="54" t="s">
        <v>64</v>
      </c>
      <c r="E78" s="55" t="s">
        <v>379</v>
      </c>
      <c r="F78" s="56">
        <v>46036</v>
      </c>
      <c r="G78" s="18">
        <v>288.75</v>
      </c>
      <c r="H78" s="54" t="s">
        <v>6</v>
      </c>
      <c r="I78" s="54" t="s">
        <v>78</v>
      </c>
      <c r="J78" s="54">
        <v>131268</v>
      </c>
      <c r="K78" s="54" t="s">
        <v>93</v>
      </c>
      <c r="L78" s="54">
        <v>875000</v>
      </c>
      <c r="M78" s="67"/>
      <c r="N78" s="67"/>
      <c r="O78" s="55" t="s">
        <v>380</v>
      </c>
      <c r="P78" s="75"/>
    </row>
    <row r="79" spans="1:16" s="58" customFormat="1" ht="47.25" x14ac:dyDescent="0.25">
      <c r="A79" s="54">
        <v>33</v>
      </c>
      <c r="B79" s="55" t="s">
        <v>378</v>
      </c>
      <c r="C79" s="54" t="s">
        <v>73</v>
      </c>
      <c r="D79" s="54" t="s">
        <v>63</v>
      </c>
      <c r="E79" s="55" t="s">
        <v>381</v>
      </c>
      <c r="F79" s="56">
        <v>46037</v>
      </c>
      <c r="G79" s="18">
        <v>259.59199999999998</v>
      </c>
      <c r="H79" s="54" t="s">
        <v>6</v>
      </c>
      <c r="I79" s="54" t="s">
        <v>239</v>
      </c>
      <c r="J79" s="54">
        <v>34657789</v>
      </c>
      <c r="K79" s="54" t="s">
        <v>198</v>
      </c>
      <c r="L79" s="54">
        <v>40</v>
      </c>
      <c r="M79" s="67"/>
      <c r="N79" s="67"/>
      <c r="O79" s="55" t="s">
        <v>382</v>
      </c>
      <c r="P79" s="75"/>
    </row>
    <row r="80" spans="1:16" s="58" customFormat="1" ht="47.25" x14ac:dyDescent="0.25">
      <c r="A80" s="54">
        <v>34</v>
      </c>
      <c r="B80" s="55" t="s">
        <v>378</v>
      </c>
      <c r="C80" s="54" t="s">
        <v>73</v>
      </c>
      <c r="D80" s="54" t="s">
        <v>63</v>
      </c>
      <c r="E80" s="55" t="s">
        <v>381</v>
      </c>
      <c r="F80" s="56">
        <v>46038</v>
      </c>
      <c r="G80" s="18">
        <v>519.55200000000002</v>
      </c>
      <c r="H80" s="54" t="s">
        <v>6</v>
      </c>
      <c r="I80" s="54" t="s">
        <v>239</v>
      </c>
      <c r="J80" s="54">
        <v>34657789</v>
      </c>
      <c r="K80" s="54" t="s">
        <v>198</v>
      </c>
      <c r="L80" s="54">
        <v>80</v>
      </c>
      <c r="M80" s="67"/>
      <c r="N80" s="67"/>
      <c r="O80" s="55" t="s">
        <v>383</v>
      </c>
      <c r="P80" s="75"/>
    </row>
    <row r="81" spans="1:16" s="58" customFormat="1" ht="47.25" x14ac:dyDescent="0.25">
      <c r="A81" s="54">
        <v>35</v>
      </c>
      <c r="B81" s="55" t="s">
        <v>378</v>
      </c>
      <c r="C81" s="54" t="s">
        <v>73</v>
      </c>
      <c r="D81" s="54" t="s">
        <v>63</v>
      </c>
      <c r="E81" s="55" t="s">
        <v>381</v>
      </c>
      <c r="F81" s="56">
        <v>46038</v>
      </c>
      <c r="G81" s="18">
        <v>1297.961</v>
      </c>
      <c r="H81" s="54" t="s">
        <v>384</v>
      </c>
      <c r="I81" s="54" t="s">
        <v>239</v>
      </c>
      <c r="J81" s="54">
        <v>34657789</v>
      </c>
      <c r="K81" s="54" t="s">
        <v>198</v>
      </c>
      <c r="L81" s="54">
        <v>200</v>
      </c>
      <c r="M81" s="67"/>
      <c r="N81" s="67"/>
      <c r="O81" s="55" t="s">
        <v>385</v>
      </c>
      <c r="P81" s="75"/>
    </row>
    <row r="82" spans="1:16" s="58" customFormat="1" ht="47.25" x14ac:dyDescent="0.25">
      <c r="A82" s="54">
        <v>36</v>
      </c>
      <c r="B82" s="55" t="s">
        <v>378</v>
      </c>
      <c r="C82" s="54" t="s">
        <v>73</v>
      </c>
      <c r="D82" s="54" t="s">
        <v>63</v>
      </c>
      <c r="E82" s="55" t="s">
        <v>381</v>
      </c>
      <c r="F82" s="56">
        <v>46038</v>
      </c>
      <c r="G82" s="18">
        <v>334.68099999999998</v>
      </c>
      <c r="H82" s="54" t="s">
        <v>6</v>
      </c>
      <c r="I82" s="54" t="s">
        <v>228</v>
      </c>
      <c r="J82" s="54">
        <v>3337119</v>
      </c>
      <c r="K82" s="54" t="s">
        <v>198</v>
      </c>
      <c r="L82" s="54">
        <v>75</v>
      </c>
      <c r="M82" s="67"/>
      <c r="N82" s="67"/>
      <c r="O82" s="55" t="s">
        <v>386</v>
      </c>
      <c r="P82" s="75"/>
    </row>
    <row r="83" spans="1:16" s="58" customFormat="1" ht="47.25" x14ac:dyDescent="0.25">
      <c r="A83" s="54">
        <v>37</v>
      </c>
      <c r="B83" s="55" t="s">
        <v>378</v>
      </c>
      <c r="C83" s="54" t="s">
        <v>81</v>
      </c>
      <c r="D83" s="54" t="s">
        <v>63</v>
      </c>
      <c r="E83" s="55" t="s">
        <v>387</v>
      </c>
      <c r="F83" s="56">
        <v>46041</v>
      </c>
      <c r="G83" s="18">
        <v>1346.4</v>
      </c>
      <c r="H83" s="54" t="s">
        <v>51</v>
      </c>
      <c r="I83" s="54" t="s">
        <v>398</v>
      </c>
      <c r="J83" s="54">
        <v>39138976</v>
      </c>
      <c r="K83" s="54" t="s">
        <v>388</v>
      </c>
      <c r="L83" s="54">
        <v>170</v>
      </c>
      <c r="M83" s="67"/>
      <c r="N83" s="67"/>
      <c r="O83" s="55" t="s">
        <v>389</v>
      </c>
      <c r="P83" s="75"/>
    </row>
    <row r="84" spans="1:16" s="58" customFormat="1" ht="63" x14ac:dyDescent="0.25">
      <c r="A84" s="54">
        <v>38</v>
      </c>
      <c r="B84" s="55" t="s">
        <v>378</v>
      </c>
      <c r="C84" s="54" t="s">
        <v>534</v>
      </c>
      <c r="D84" s="54" t="s">
        <v>64</v>
      </c>
      <c r="E84" s="55" t="s">
        <v>552</v>
      </c>
      <c r="F84" s="56">
        <v>46044</v>
      </c>
      <c r="G84" s="18">
        <v>499.95</v>
      </c>
      <c r="H84" s="54" t="s">
        <v>51</v>
      </c>
      <c r="I84" s="54"/>
      <c r="J84" s="54"/>
      <c r="K84" s="54" t="s">
        <v>64</v>
      </c>
      <c r="L84" s="54">
        <v>1080</v>
      </c>
      <c r="M84" s="54"/>
      <c r="N84" s="55"/>
      <c r="O84" s="55" t="s">
        <v>553</v>
      </c>
      <c r="P84" s="75"/>
    </row>
    <row r="85" spans="1:16" s="58" customFormat="1" ht="47.25" x14ac:dyDescent="0.25">
      <c r="A85" s="54">
        <v>39</v>
      </c>
      <c r="B85" s="55" t="s">
        <v>378</v>
      </c>
      <c r="C85" s="54" t="s">
        <v>572</v>
      </c>
      <c r="D85" s="54" t="s">
        <v>63</v>
      </c>
      <c r="E85" s="55" t="s">
        <v>554</v>
      </c>
      <c r="F85" s="56">
        <v>46048</v>
      </c>
      <c r="G85" s="18">
        <v>291.72000000000003</v>
      </c>
      <c r="H85" s="54" t="s">
        <v>51</v>
      </c>
      <c r="I85" s="54"/>
      <c r="J85" s="54"/>
      <c r="K85" s="54" t="s">
        <v>204</v>
      </c>
      <c r="L85" s="54">
        <v>2640</v>
      </c>
      <c r="M85" s="54"/>
      <c r="N85" s="55"/>
      <c r="O85" s="55" t="s">
        <v>555</v>
      </c>
      <c r="P85" s="75"/>
    </row>
    <row r="86" spans="1:16" s="58" customFormat="1" ht="47.25" x14ac:dyDescent="0.25">
      <c r="A86" s="54">
        <v>40</v>
      </c>
      <c r="B86" s="55" t="s">
        <v>378</v>
      </c>
      <c r="C86" s="54" t="s">
        <v>556</v>
      </c>
      <c r="D86" s="54" t="s">
        <v>64</v>
      </c>
      <c r="E86" s="55" t="s">
        <v>557</v>
      </c>
      <c r="F86" s="56">
        <v>46049</v>
      </c>
      <c r="G86" s="18">
        <v>3147.931</v>
      </c>
      <c r="H86" s="54" t="s">
        <v>384</v>
      </c>
      <c r="I86" s="54" t="s">
        <v>571</v>
      </c>
      <c r="J86" s="54">
        <v>5524251</v>
      </c>
      <c r="K86" s="54" t="s">
        <v>230</v>
      </c>
      <c r="L86" s="54">
        <v>65900</v>
      </c>
      <c r="M86" s="54"/>
      <c r="N86" s="55"/>
      <c r="O86" s="55" t="s">
        <v>558</v>
      </c>
      <c r="P86" s="75"/>
    </row>
    <row r="87" spans="1:16" s="58" customFormat="1" ht="47.25" x14ac:dyDescent="0.25">
      <c r="A87" s="54">
        <v>41</v>
      </c>
      <c r="B87" s="55" t="s">
        <v>378</v>
      </c>
      <c r="C87" s="54" t="s">
        <v>229</v>
      </c>
      <c r="D87" s="54" t="s">
        <v>64</v>
      </c>
      <c r="E87" s="55" t="s">
        <v>559</v>
      </c>
      <c r="F87" s="56">
        <v>46049</v>
      </c>
      <c r="G87" s="18">
        <v>3187.08</v>
      </c>
      <c r="H87" s="54" t="s">
        <v>384</v>
      </c>
      <c r="I87" s="54" t="s">
        <v>571</v>
      </c>
      <c r="J87" s="54">
        <v>5524251</v>
      </c>
      <c r="K87" s="54" t="s">
        <v>230</v>
      </c>
      <c r="L87" s="54">
        <v>65900</v>
      </c>
      <c r="M87" s="54"/>
      <c r="N87" s="55"/>
      <c r="O87" s="55" t="s">
        <v>560</v>
      </c>
      <c r="P87" s="75"/>
    </row>
    <row r="88" spans="1:16" s="58" customFormat="1" ht="409.5" x14ac:dyDescent="0.25">
      <c r="A88" s="54">
        <v>42</v>
      </c>
      <c r="B88" s="55" t="s">
        <v>378</v>
      </c>
      <c r="C88" s="54" t="s">
        <v>75</v>
      </c>
      <c r="D88" s="54" t="s">
        <v>63</v>
      </c>
      <c r="E88" s="55" t="s">
        <v>561</v>
      </c>
      <c r="F88" s="56">
        <v>46049</v>
      </c>
      <c r="G88" s="18">
        <v>751.28499999999997</v>
      </c>
      <c r="H88" s="54" t="s">
        <v>51</v>
      </c>
      <c r="I88" s="54"/>
      <c r="J88" s="54"/>
      <c r="K88" s="54"/>
      <c r="L88" s="54"/>
      <c r="M88" s="54"/>
      <c r="N88" s="55"/>
      <c r="O88" s="55" t="s">
        <v>562</v>
      </c>
      <c r="P88" s="75"/>
    </row>
    <row r="89" spans="1:16" s="58" customFormat="1" ht="34.15" customHeight="1" x14ac:dyDescent="0.25">
      <c r="A89" s="54">
        <v>43</v>
      </c>
      <c r="B89" s="55" t="s">
        <v>172</v>
      </c>
      <c r="C89" s="54" t="s">
        <v>74</v>
      </c>
      <c r="D89" s="54" t="s">
        <v>63</v>
      </c>
      <c r="E89" s="55" t="s">
        <v>175</v>
      </c>
      <c r="F89" s="56">
        <v>46031</v>
      </c>
      <c r="G89" s="18">
        <v>1020</v>
      </c>
      <c r="H89" s="54" t="s">
        <v>6</v>
      </c>
      <c r="I89" s="54" t="s">
        <v>563</v>
      </c>
      <c r="J89" s="54">
        <v>2765400091</v>
      </c>
      <c r="K89" s="54" t="s">
        <v>174</v>
      </c>
      <c r="L89" s="54">
        <v>1500</v>
      </c>
      <c r="M89" s="67"/>
      <c r="N89" s="67"/>
      <c r="O89" s="55" t="s">
        <v>176</v>
      </c>
      <c r="P89" s="75"/>
    </row>
    <row r="90" spans="1:16" s="58" customFormat="1" ht="35.450000000000003" customHeight="1" x14ac:dyDescent="0.25">
      <c r="A90" s="54">
        <v>44</v>
      </c>
      <c r="B90" s="55" t="s">
        <v>172</v>
      </c>
      <c r="C90" s="54" t="s">
        <v>232</v>
      </c>
      <c r="D90" s="54" t="s">
        <v>63</v>
      </c>
      <c r="E90" s="55" t="s">
        <v>392</v>
      </c>
      <c r="F90" s="56">
        <v>46038</v>
      </c>
      <c r="G90" s="18">
        <v>3669.4</v>
      </c>
      <c r="H90" s="54" t="s">
        <v>6</v>
      </c>
      <c r="I90" s="54" t="s">
        <v>573</v>
      </c>
      <c r="J90" s="54">
        <v>31366203</v>
      </c>
      <c r="K90" s="54" t="s">
        <v>290</v>
      </c>
      <c r="L90" s="54">
        <v>60000</v>
      </c>
      <c r="M90" s="67"/>
      <c r="N90" s="67"/>
      <c r="O90" s="55" t="s">
        <v>393</v>
      </c>
      <c r="P90" s="75"/>
    </row>
    <row r="91" spans="1:16" s="58" customFormat="1" ht="50.45" customHeight="1" x14ac:dyDescent="0.25">
      <c r="A91" s="54">
        <v>45</v>
      </c>
      <c r="B91" s="55" t="s">
        <v>172</v>
      </c>
      <c r="C91" s="54" t="s">
        <v>74</v>
      </c>
      <c r="D91" s="54" t="s">
        <v>63</v>
      </c>
      <c r="E91" s="55" t="s">
        <v>173</v>
      </c>
      <c r="F91" s="56">
        <v>46049</v>
      </c>
      <c r="G91" s="18">
        <v>800</v>
      </c>
      <c r="H91" s="54" t="s">
        <v>6</v>
      </c>
      <c r="I91" s="54"/>
      <c r="J91" s="54"/>
      <c r="K91" s="54" t="s">
        <v>174</v>
      </c>
      <c r="L91" s="54">
        <v>200</v>
      </c>
      <c r="M91" s="67"/>
      <c r="N91" s="67"/>
      <c r="O91" s="75" t="s">
        <v>564</v>
      </c>
      <c r="P91" s="75"/>
    </row>
    <row r="92" spans="1:16" s="58" customFormat="1" ht="38.450000000000003" customHeight="1" x14ac:dyDescent="0.25">
      <c r="A92" s="54">
        <v>46</v>
      </c>
      <c r="B92" s="55" t="s">
        <v>177</v>
      </c>
      <c r="C92" s="54" t="s">
        <v>178</v>
      </c>
      <c r="D92" s="54" t="s">
        <v>63</v>
      </c>
      <c r="E92" s="55" t="s">
        <v>179</v>
      </c>
      <c r="F92" s="56">
        <v>46031</v>
      </c>
      <c r="G92" s="18">
        <v>9994.4</v>
      </c>
      <c r="H92" s="54" t="s">
        <v>6</v>
      </c>
      <c r="I92" s="54" t="s">
        <v>390</v>
      </c>
      <c r="J92" s="54" t="s">
        <v>391</v>
      </c>
      <c r="K92" s="54" t="s">
        <v>236</v>
      </c>
      <c r="L92" s="54">
        <v>1527</v>
      </c>
      <c r="M92" s="67"/>
      <c r="N92" s="75"/>
      <c r="O92" s="75" t="s">
        <v>180</v>
      </c>
      <c r="P92" s="76" t="s">
        <v>181</v>
      </c>
    </row>
    <row r="93" spans="1:16" x14ac:dyDescent="0.25">
      <c r="A93" s="49"/>
      <c r="B93" s="50" t="s">
        <v>43</v>
      </c>
      <c r="C93" s="51" t="s">
        <v>65</v>
      </c>
      <c r="D93" s="51"/>
      <c r="E93" s="52"/>
      <c r="F93" s="49"/>
      <c r="G93" s="57"/>
      <c r="H93" s="49"/>
      <c r="I93" s="49"/>
      <c r="J93" s="49"/>
      <c r="K93" s="49"/>
      <c r="L93" s="49"/>
      <c r="M93" s="63"/>
      <c r="N93" s="52"/>
      <c r="O93" s="52"/>
      <c r="P93" s="52"/>
    </row>
    <row r="94" spans="1:16" x14ac:dyDescent="0.25">
      <c r="A94" s="49"/>
      <c r="B94" s="50" t="s">
        <v>17</v>
      </c>
      <c r="C94" s="51"/>
      <c r="D94" s="51"/>
      <c r="E94" s="52"/>
      <c r="F94" s="49"/>
      <c r="G94" s="57"/>
      <c r="H94" s="49"/>
      <c r="I94" s="49"/>
      <c r="J94" s="49"/>
      <c r="K94" s="49"/>
      <c r="L94" s="49"/>
      <c r="M94" s="63"/>
      <c r="N94" s="52"/>
      <c r="O94" s="52"/>
      <c r="P94" s="52"/>
    </row>
    <row r="95" spans="1:16" s="58" customFormat="1" ht="34.15" customHeight="1" x14ac:dyDescent="0.25">
      <c r="A95" s="54">
        <v>1</v>
      </c>
      <c r="B95" s="55" t="s">
        <v>270</v>
      </c>
      <c r="C95" s="54" t="s">
        <v>66</v>
      </c>
      <c r="D95" s="54" t="s">
        <v>63</v>
      </c>
      <c r="E95" s="55" t="s">
        <v>271</v>
      </c>
      <c r="F95" s="56">
        <v>46031</v>
      </c>
      <c r="G95" s="18">
        <v>3186.79</v>
      </c>
      <c r="H95" s="54" t="s">
        <v>6</v>
      </c>
      <c r="I95" s="54" t="s">
        <v>574</v>
      </c>
      <c r="J95" s="54">
        <v>45179093</v>
      </c>
      <c r="K95" s="54" t="s">
        <v>93</v>
      </c>
      <c r="L95" s="54" t="s">
        <v>272</v>
      </c>
      <c r="M95" s="67"/>
      <c r="N95" s="75" t="s">
        <v>273</v>
      </c>
      <c r="O95" s="75" t="s">
        <v>274</v>
      </c>
      <c r="P95" s="55"/>
    </row>
    <row r="96" spans="1:16" s="58" customFormat="1" ht="65.45" customHeight="1" x14ac:dyDescent="0.25">
      <c r="A96" s="54">
        <v>2</v>
      </c>
      <c r="B96" s="55" t="s">
        <v>312</v>
      </c>
      <c r="C96" s="54" t="s">
        <v>66</v>
      </c>
      <c r="D96" s="54" t="s">
        <v>63</v>
      </c>
      <c r="E96" s="55" t="s">
        <v>271</v>
      </c>
      <c r="F96" s="56">
        <v>46041</v>
      </c>
      <c r="G96" s="18">
        <v>380</v>
      </c>
      <c r="H96" s="54" t="s">
        <v>6</v>
      </c>
      <c r="I96" s="54"/>
      <c r="J96" s="54"/>
      <c r="K96" s="54" t="s">
        <v>93</v>
      </c>
      <c r="L96" s="54" t="s">
        <v>313</v>
      </c>
      <c r="M96" s="67"/>
      <c r="N96" s="75" t="s">
        <v>273</v>
      </c>
      <c r="O96" s="75" t="s">
        <v>314</v>
      </c>
      <c r="P96" s="55"/>
    </row>
    <row r="97" spans="1:16" s="58" customFormat="1" ht="66" customHeight="1" x14ac:dyDescent="0.25">
      <c r="A97" s="54">
        <v>3</v>
      </c>
      <c r="B97" s="55" t="s">
        <v>315</v>
      </c>
      <c r="C97" s="54" t="s">
        <v>66</v>
      </c>
      <c r="D97" s="54" t="s">
        <v>63</v>
      </c>
      <c r="E97" s="55" t="s">
        <v>271</v>
      </c>
      <c r="F97" s="56">
        <v>46041</v>
      </c>
      <c r="G97" s="18">
        <v>556.34</v>
      </c>
      <c r="H97" s="54" t="s">
        <v>6</v>
      </c>
      <c r="I97" s="54"/>
      <c r="J97" s="54"/>
      <c r="K97" s="54" t="s">
        <v>93</v>
      </c>
      <c r="L97" s="54" t="s">
        <v>316</v>
      </c>
      <c r="M97" s="67"/>
      <c r="N97" s="75" t="s">
        <v>273</v>
      </c>
      <c r="O97" s="75" t="s">
        <v>317</v>
      </c>
      <c r="P97" s="55"/>
    </row>
    <row r="98" spans="1:16" s="58" customFormat="1" ht="65.45" customHeight="1" x14ac:dyDescent="0.25">
      <c r="A98" s="54">
        <v>4</v>
      </c>
      <c r="B98" s="55" t="s">
        <v>318</v>
      </c>
      <c r="C98" s="54" t="s">
        <v>66</v>
      </c>
      <c r="D98" s="54" t="s">
        <v>63</v>
      </c>
      <c r="E98" s="55" t="s">
        <v>271</v>
      </c>
      <c r="F98" s="56">
        <v>46042</v>
      </c>
      <c r="G98" s="18">
        <v>758</v>
      </c>
      <c r="H98" s="54" t="s">
        <v>6</v>
      </c>
      <c r="I98" s="54"/>
      <c r="J98" s="54"/>
      <c r="K98" s="54" t="s">
        <v>93</v>
      </c>
      <c r="L98" s="54" t="s">
        <v>319</v>
      </c>
      <c r="M98" s="67"/>
      <c r="N98" s="75" t="s">
        <v>273</v>
      </c>
      <c r="O98" s="75" t="s">
        <v>320</v>
      </c>
      <c r="P98" s="55"/>
    </row>
    <row r="99" spans="1:16" s="58" customFormat="1" ht="67.150000000000006" customHeight="1" x14ac:dyDescent="0.25">
      <c r="A99" s="54">
        <v>5</v>
      </c>
      <c r="B99" s="55" t="s">
        <v>321</v>
      </c>
      <c r="C99" s="54" t="s">
        <v>66</v>
      </c>
      <c r="D99" s="54" t="s">
        <v>63</v>
      </c>
      <c r="E99" s="55" t="s">
        <v>271</v>
      </c>
      <c r="F99" s="56">
        <v>46041</v>
      </c>
      <c r="G99" s="18">
        <v>421.74</v>
      </c>
      <c r="H99" s="54" t="s">
        <v>6</v>
      </c>
      <c r="I99" s="54" t="s">
        <v>322</v>
      </c>
      <c r="J99" s="54">
        <v>42086719</v>
      </c>
      <c r="K99" s="54" t="s">
        <v>93</v>
      </c>
      <c r="L99" s="54" t="s">
        <v>323</v>
      </c>
      <c r="M99" s="67">
        <v>421.74</v>
      </c>
      <c r="N99" s="75" t="s">
        <v>273</v>
      </c>
      <c r="O99" s="75" t="s">
        <v>324</v>
      </c>
      <c r="P99" s="55"/>
    </row>
    <row r="100" spans="1:16" s="58" customFormat="1" ht="68.45" customHeight="1" x14ac:dyDescent="0.25">
      <c r="A100" s="54">
        <v>6</v>
      </c>
      <c r="B100" s="55" t="s">
        <v>321</v>
      </c>
      <c r="C100" s="54" t="s">
        <v>232</v>
      </c>
      <c r="D100" s="54" t="s">
        <v>63</v>
      </c>
      <c r="E100" s="55" t="s">
        <v>327</v>
      </c>
      <c r="F100" s="56">
        <v>46041</v>
      </c>
      <c r="G100" s="18">
        <v>347.05</v>
      </c>
      <c r="H100" s="54" t="s">
        <v>6</v>
      </c>
      <c r="I100" s="54" t="s">
        <v>329</v>
      </c>
      <c r="J100" s="54">
        <v>31852954</v>
      </c>
      <c r="K100" s="54" t="s">
        <v>290</v>
      </c>
      <c r="L100" s="54" t="s">
        <v>325</v>
      </c>
      <c r="M100" s="67">
        <v>347.05</v>
      </c>
      <c r="N100" s="75" t="s">
        <v>328</v>
      </c>
      <c r="O100" s="75" t="s">
        <v>326</v>
      </c>
      <c r="P100" s="55"/>
    </row>
    <row r="101" spans="1:16" s="58" customFormat="1" ht="68.45" customHeight="1" x14ac:dyDescent="0.25">
      <c r="A101" s="54">
        <v>7</v>
      </c>
      <c r="B101" s="55" t="s">
        <v>575</v>
      </c>
      <c r="C101" s="54" t="s">
        <v>610</v>
      </c>
      <c r="D101" s="54" t="s">
        <v>64</v>
      </c>
      <c r="E101" s="55" t="s">
        <v>576</v>
      </c>
      <c r="F101" s="56">
        <v>46045</v>
      </c>
      <c r="G101" s="18">
        <v>257.51</v>
      </c>
      <c r="H101" s="54" t="s">
        <v>6</v>
      </c>
      <c r="I101" s="54" t="s">
        <v>577</v>
      </c>
      <c r="J101" s="54">
        <v>2135804</v>
      </c>
      <c r="K101" s="54" t="s">
        <v>64</v>
      </c>
      <c r="L101" s="54" t="s">
        <v>578</v>
      </c>
      <c r="M101" s="67">
        <v>257.51</v>
      </c>
      <c r="N101" s="75" t="s">
        <v>579</v>
      </c>
      <c r="O101" s="75" t="s">
        <v>580</v>
      </c>
      <c r="P101" s="55"/>
    </row>
    <row r="102" spans="1:16" s="58" customFormat="1" ht="68.45" customHeight="1" x14ac:dyDescent="0.25">
      <c r="A102" s="54">
        <v>8</v>
      </c>
      <c r="B102" s="55" t="s">
        <v>581</v>
      </c>
      <c r="C102" s="54" t="s">
        <v>66</v>
      </c>
      <c r="D102" s="54" t="s">
        <v>63</v>
      </c>
      <c r="E102" s="55" t="s">
        <v>582</v>
      </c>
      <c r="F102" s="56">
        <v>46042</v>
      </c>
      <c r="G102" s="18">
        <v>623.32000000000005</v>
      </c>
      <c r="H102" s="54" t="s">
        <v>6</v>
      </c>
      <c r="I102" s="54" t="s">
        <v>680</v>
      </c>
      <c r="J102" s="54">
        <v>3337119</v>
      </c>
      <c r="K102" s="54" t="s">
        <v>93</v>
      </c>
      <c r="L102" s="54" t="s">
        <v>583</v>
      </c>
      <c r="M102" s="67"/>
      <c r="N102" s="75" t="s">
        <v>273</v>
      </c>
      <c r="O102" s="75" t="s">
        <v>584</v>
      </c>
      <c r="P102" s="55"/>
    </row>
    <row r="103" spans="1:16" s="58" customFormat="1" ht="39.6" customHeight="1" x14ac:dyDescent="0.25">
      <c r="A103" s="54">
        <v>9</v>
      </c>
      <c r="B103" s="55" t="s">
        <v>585</v>
      </c>
      <c r="C103" s="54" t="s">
        <v>232</v>
      </c>
      <c r="D103" s="54" t="s">
        <v>63</v>
      </c>
      <c r="E103" s="55" t="s">
        <v>586</v>
      </c>
      <c r="F103" s="56">
        <v>46048</v>
      </c>
      <c r="G103" s="18">
        <v>624</v>
      </c>
      <c r="H103" s="54" t="s">
        <v>6</v>
      </c>
      <c r="I103" s="54"/>
      <c r="J103" s="54"/>
      <c r="K103" s="54" t="s">
        <v>290</v>
      </c>
      <c r="L103" s="54" t="s">
        <v>587</v>
      </c>
      <c r="M103" s="67"/>
      <c r="N103" s="75" t="s">
        <v>588</v>
      </c>
      <c r="O103" s="75" t="s">
        <v>589</v>
      </c>
      <c r="P103" s="55"/>
    </row>
    <row r="104" spans="1:16" s="58" customFormat="1" ht="34.15" customHeight="1" x14ac:dyDescent="0.25">
      <c r="A104" s="54">
        <v>10</v>
      </c>
      <c r="B104" s="55" t="s">
        <v>585</v>
      </c>
      <c r="C104" s="54" t="s">
        <v>266</v>
      </c>
      <c r="D104" s="54" t="s">
        <v>63</v>
      </c>
      <c r="E104" s="55" t="s">
        <v>590</v>
      </c>
      <c r="F104" s="56">
        <v>46048</v>
      </c>
      <c r="G104" s="18">
        <v>248.4</v>
      </c>
      <c r="H104" s="54" t="s">
        <v>6</v>
      </c>
      <c r="I104" s="54"/>
      <c r="J104" s="54"/>
      <c r="K104" s="54" t="s">
        <v>290</v>
      </c>
      <c r="L104" s="54" t="s">
        <v>591</v>
      </c>
      <c r="M104" s="67"/>
      <c r="N104" s="75" t="s">
        <v>592</v>
      </c>
      <c r="O104" s="75" t="s">
        <v>593</v>
      </c>
      <c r="P104" s="55"/>
    </row>
    <row r="105" spans="1:16" s="58" customFormat="1" ht="50.45" customHeight="1" x14ac:dyDescent="0.25">
      <c r="A105" s="54">
        <v>11</v>
      </c>
      <c r="B105" s="55" t="s">
        <v>594</v>
      </c>
      <c r="C105" s="54" t="s">
        <v>232</v>
      </c>
      <c r="D105" s="54" t="s">
        <v>63</v>
      </c>
      <c r="E105" s="55" t="s">
        <v>595</v>
      </c>
      <c r="F105" s="56">
        <v>46043</v>
      </c>
      <c r="G105" s="18">
        <v>999</v>
      </c>
      <c r="H105" s="54" t="s">
        <v>6</v>
      </c>
      <c r="I105" s="54" t="s">
        <v>596</v>
      </c>
      <c r="J105" s="54">
        <v>31366203</v>
      </c>
      <c r="K105" s="54" t="s">
        <v>290</v>
      </c>
      <c r="L105" s="54" t="s">
        <v>597</v>
      </c>
      <c r="M105" s="67"/>
      <c r="N105" s="75" t="s">
        <v>598</v>
      </c>
      <c r="O105" s="75" t="s">
        <v>599</v>
      </c>
      <c r="P105" s="55"/>
    </row>
    <row r="106" spans="1:16" s="58" customFormat="1" ht="51" customHeight="1" x14ac:dyDescent="0.25">
      <c r="A106" s="54">
        <v>12</v>
      </c>
      <c r="B106" s="55" t="s">
        <v>594</v>
      </c>
      <c r="C106" s="54" t="s">
        <v>266</v>
      </c>
      <c r="D106" s="54" t="s">
        <v>63</v>
      </c>
      <c r="E106" s="55" t="s">
        <v>600</v>
      </c>
      <c r="F106" s="56">
        <v>46043</v>
      </c>
      <c r="G106" s="18">
        <v>847</v>
      </c>
      <c r="H106" s="54" t="s">
        <v>6</v>
      </c>
      <c r="I106" s="54" t="s">
        <v>596</v>
      </c>
      <c r="J106" s="54">
        <v>31366203</v>
      </c>
      <c r="K106" s="54" t="s">
        <v>290</v>
      </c>
      <c r="L106" s="54" t="s">
        <v>601</v>
      </c>
      <c r="M106" s="67"/>
      <c r="N106" s="75" t="s">
        <v>592</v>
      </c>
      <c r="O106" s="75" t="s">
        <v>602</v>
      </c>
      <c r="P106" s="55"/>
    </row>
    <row r="107" spans="1:16" s="58" customFormat="1" ht="50.45" customHeight="1" x14ac:dyDescent="0.25">
      <c r="A107" s="54">
        <v>13</v>
      </c>
      <c r="B107" s="55" t="s">
        <v>603</v>
      </c>
      <c r="C107" s="54" t="s">
        <v>232</v>
      </c>
      <c r="D107" s="54" t="s">
        <v>63</v>
      </c>
      <c r="E107" s="55" t="s">
        <v>604</v>
      </c>
      <c r="F107" s="56">
        <v>46043</v>
      </c>
      <c r="G107" s="18">
        <v>1498.4</v>
      </c>
      <c r="H107" s="54" t="s">
        <v>6</v>
      </c>
      <c r="I107" s="54"/>
      <c r="J107" s="54"/>
      <c r="K107" s="54" t="s">
        <v>290</v>
      </c>
      <c r="L107" s="54" t="s">
        <v>605</v>
      </c>
      <c r="M107" s="67"/>
      <c r="N107" s="75" t="s">
        <v>598</v>
      </c>
      <c r="O107" s="75" t="s">
        <v>606</v>
      </c>
      <c r="P107" s="55"/>
    </row>
    <row r="108" spans="1:16" s="58" customFormat="1" ht="36" customHeight="1" x14ac:dyDescent="0.25">
      <c r="A108" s="54">
        <v>14</v>
      </c>
      <c r="B108" s="55" t="s">
        <v>603</v>
      </c>
      <c r="C108" s="54" t="s">
        <v>66</v>
      </c>
      <c r="D108" s="54" t="s">
        <v>63</v>
      </c>
      <c r="E108" s="55" t="s">
        <v>607</v>
      </c>
      <c r="F108" s="56">
        <v>46048</v>
      </c>
      <c r="G108" s="18">
        <v>231.18</v>
      </c>
      <c r="H108" s="54" t="s">
        <v>6</v>
      </c>
      <c r="I108" s="54" t="s">
        <v>349</v>
      </c>
      <c r="J108" s="54">
        <v>42086719</v>
      </c>
      <c r="K108" s="54" t="s">
        <v>93</v>
      </c>
      <c r="L108" s="54" t="s">
        <v>608</v>
      </c>
      <c r="M108" s="67"/>
      <c r="N108" s="75" t="s">
        <v>273</v>
      </c>
      <c r="O108" s="75" t="s">
        <v>609</v>
      </c>
      <c r="P108" s="55"/>
    </row>
    <row r="109" spans="1:16" x14ac:dyDescent="0.25">
      <c r="A109" s="51"/>
      <c r="B109" s="50" t="s">
        <v>45</v>
      </c>
      <c r="C109" s="51" t="s">
        <v>65</v>
      </c>
      <c r="D109" s="51"/>
      <c r="E109" s="52"/>
      <c r="F109" s="49"/>
      <c r="G109" s="57"/>
      <c r="H109" s="49"/>
      <c r="I109" s="49"/>
      <c r="J109" s="49"/>
      <c r="K109" s="49"/>
      <c r="L109" s="49"/>
      <c r="M109" s="63"/>
      <c r="N109" s="52"/>
      <c r="O109" s="52"/>
      <c r="P109" s="52"/>
    </row>
    <row r="110" spans="1:16" ht="18.600000000000001" customHeight="1" x14ac:dyDescent="0.25">
      <c r="A110" s="49"/>
      <c r="B110" s="50" t="s">
        <v>18</v>
      </c>
      <c r="C110" s="51"/>
      <c r="D110" s="51"/>
      <c r="E110" s="52"/>
      <c r="F110" s="49"/>
      <c r="G110" s="57"/>
      <c r="H110" s="49"/>
      <c r="I110" s="49"/>
      <c r="J110" s="49"/>
      <c r="K110" s="49"/>
      <c r="L110" s="49"/>
      <c r="M110" s="63"/>
      <c r="N110" s="52"/>
      <c r="O110" s="52"/>
      <c r="P110" s="52"/>
    </row>
    <row r="111" spans="1:16" s="58" customFormat="1" ht="83.45" customHeight="1" x14ac:dyDescent="0.25">
      <c r="A111" s="54">
        <v>1</v>
      </c>
      <c r="B111" s="55" t="s">
        <v>122</v>
      </c>
      <c r="C111" s="54" t="s">
        <v>79</v>
      </c>
      <c r="D111" s="54" t="s">
        <v>64</v>
      </c>
      <c r="E111" s="55" t="s">
        <v>94</v>
      </c>
      <c r="F111" s="56">
        <v>46027</v>
      </c>
      <c r="G111" s="18">
        <v>498.06</v>
      </c>
      <c r="H111" s="54" t="s">
        <v>51</v>
      </c>
      <c r="I111" s="54" t="s">
        <v>123</v>
      </c>
      <c r="J111" s="54">
        <v>2593114769</v>
      </c>
      <c r="K111" s="54" t="s">
        <v>101</v>
      </c>
      <c r="L111" s="54">
        <v>123.9</v>
      </c>
      <c r="M111" s="67">
        <v>498.06</v>
      </c>
      <c r="N111" s="75" t="s">
        <v>125</v>
      </c>
      <c r="O111" s="75" t="s">
        <v>124</v>
      </c>
      <c r="P111" s="61"/>
    </row>
    <row r="112" spans="1:16" x14ac:dyDescent="0.25">
      <c r="A112" s="49"/>
      <c r="B112" s="50" t="s">
        <v>21</v>
      </c>
      <c r="C112" s="51" t="s">
        <v>65</v>
      </c>
      <c r="D112" s="51"/>
      <c r="E112" s="52"/>
      <c r="F112" s="49"/>
      <c r="G112" s="57"/>
      <c r="H112" s="49"/>
      <c r="I112" s="49"/>
      <c r="J112" s="49"/>
      <c r="K112" s="49"/>
      <c r="L112" s="49"/>
      <c r="M112" s="63"/>
      <c r="N112" s="52"/>
      <c r="O112" s="52"/>
      <c r="P112" s="52"/>
    </row>
    <row r="113" spans="1:16" x14ac:dyDescent="0.25">
      <c r="A113" s="49"/>
      <c r="B113" s="50" t="s">
        <v>8</v>
      </c>
      <c r="C113" s="51"/>
      <c r="D113" s="51"/>
      <c r="E113" s="52"/>
      <c r="F113" s="49"/>
      <c r="G113" s="57"/>
      <c r="H113" s="49"/>
      <c r="I113" s="49"/>
      <c r="J113" s="49"/>
      <c r="K113" s="49"/>
      <c r="L113" s="49"/>
      <c r="M113" s="63"/>
      <c r="N113" s="52"/>
      <c r="O113" s="52"/>
      <c r="P113" s="52"/>
    </row>
    <row r="114" spans="1:16" s="58" customFormat="1" ht="34.9" customHeight="1" x14ac:dyDescent="0.25">
      <c r="A114" s="54">
        <v>1</v>
      </c>
      <c r="B114" s="55" t="s">
        <v>96</v>
      </c>
      <c r="C114" s="54" t="s">
        <v>74</v>
      </c>
      <c r="D114" s="54" t="s">
        <v>64</v>
      </c>
      <c r="E114" s="55" t="s">
        <v>117</v>
      </c>
      <c r="F114" s="56">
        <v>46027</v>
      </c>
      <c r="G114" s="18">
        <v>1000</v>
      </c>
      <c r="H114" s="54" t="s">
        <v>6</v>
      </c>
      <c r="I114" s="54"/>
      <c r="J114" s="54"/>
      <c r="K114" s="54"/>
      <c r="L114" s="54"/>
      <c r="M114" s="54"/>
      <c r="N114" s="75" t="s">
        <v>118</v>
      </c>
      <c r="O114" s="75" t="s">
        <v>119</v>
      </c>
      <c r="P114" s="61"/>
    </row>
    <row r="115" spans="1:16" s="58" customFormat="1" ht="55.15" customHeight="1" x14ac:dyDescent="0.25">
      <c r="A115" s="54">
        <v>2</v>
      </c>
      <c r="B115" s="55" t="s">
        <v>403</v>
      </c>
      <c r="C115" s="54" t="s">
        <v>232</v>
      </c>
      <c r="D115" s="54" t="s">
        <v>63</v>
      </c>
      <c r="E115" s="55" t="s">
        <v>404</v>
      </c>
      <c r="F115" s="56">
        <v>46036</v>
      </c>
      <c r="G115" s="18">
        <v>937.5</v>
      </c>
      <c r="H115" s="54" t="s">
        <v>407</v>
      </c>
      <c r="I115" s="54"/>
      <c r="J115" s="54"/>
      <c r="K115" s="54" t="s">
        <v>290</v>
      </c>
      <c r="L115" s="54">
        <v>15000</v>
      </c>
      <c r="M115" s="75"/>
      <c r="N115" s="75" t="s">
        <v>405</v>
      </c>
      <c r="O115" s="75" t="s">
        <v>406</v>
      </c>
      <c r="P115" s="61"/>
    </row>
    <row r="116" spans="1:16" s="58" customFormat="1" ht="49.9" customHeight="1" x14ac:dyDescent="0.25">
      <c r="A116" s="54">
        <v>3</v>
      </c>
      <c r="B116" s="55" t="s">
        <v>611</v>
      </c>
      <c r="C116" s="54" t="s">
        <v>73</v>
      </c>
      <c r="D116" s="54" t="s">
        <v>64</v>
      </c>
      <c r="E116" s="55" t="s">
        <v>616</v>
      </c>
      <c r="F116" s="56">
        <v>46043</v>
      </c>
      <c r="G116" s="18">
        <v>1405</v>
      </c>
      <c r="H116" s="54" t="s">
        <v>6</v>
      </c>
      <c r="I116" s="54" t="s">
        <v>615</v>
      </c>
      <c r="J116" s="54" t="s">
        <v>612</v>
      </c>
      <c r="K116" s="54" t="s">
        <v>613</v>
      </c>
      <c r="L116" s="54">
        <v>384.01780000000002</v>
      </c>
      <c r="M116" s="67">
        <v>3658.69</v>
      </c>
      <c r="N116" s="75" t="s">
        <v>339</v>
      </c>
      <c r="O116" s="75" t="s">
        <v>614</v>
      </c>
      <c r="P116" s="61"/>
    </row>
    <row r="117" spans="1:16" ht="21.6" customHeight="1" x14ac:dyDescent="0.25">
      <c r="A117" s="49"/>
      <c r="B117" s="50" t="s">
        <v>36</v>
      </c>
      <c r="C117" s="51"/>
      <c r="D117" s="51"/>
      <c r="E117" s="52"/>
      <c r="F117" s="49"/>
      <c r="G117" s="57"/>
      <c r="H117" s="49"/>
      <c r="I117" s="49"/>
      <c r="J117" s="49"/>
      <c r="K117" s="49"/>
      <c r="L117" s="49"/>
      <c r="M117" s="63"/>
      <c r="N117" s="52"/>
      <c r="O117" s="52"/>
      <c r="P117" s="52"/>
    </row>
    <row r="118" spans="1:16" s="58" customFormat="1" ht="58.9" customHeight="1" x14ac:dyDescent="0.25">
      <c r="A118" s="54">
        <v>1</v>
      </c>
      <c r="B118" s="55" t="s">
        <v>268</v>
      </c>
      <c r="C118" s="54" t="s">
        <v>66</v>
      </c>
      <c r="D118" s="54" t="s">
        <v>63</v>
      </c>
      <c r="E118" s="55" t="s">
        <v>224</v>
      </c>
      <c r="F118" s="56">
        <v>46033</v>
      </c>
      <c r="G118" s="18">
        <v>1721.873</v>
      </c>
      <c r="H118" s="54" t="s">
        <v>6</v>
      </c>
      <c r="I118" s="54" t="s">
        <v>617</v>
      </c>
      <c r="J118" s="54">
        <v>45179093</v>
      </c>
      <c r="K118" s="54" t="s">
        <v>93</v>
      </c>
      <c r="L118" s="54">
        <v>152380</v>
      </c>
      <c r="M118" s="67">
        <v>11.298999999999999</v>
      </c>
      <c r="N118" s="75" t="s">
        <v>618</v>
      </c>
      <c r="O118" s="75" t="s">
        <v>269</v>
      </c>
      <c r="P118" s="75"/>
    </row>
    <row r="119" spans="1:16" s="58" customFormat="1" ht="63" x14ac:dyDescent="0.25">
      <c r="A119" s="54">
        <v>2</v>
      </c>
      <c r="B119" s="55" t="s">
        <v>408</v>
      </c>
      <c r="C119" s="54" t="s">
        <v>73</v>
      </c>
      <c r="D119" s="54" t="s">
        <v>64</v>
      </c>
      <c r="E119" s="55" t="s">
        <v>220</v>
      </c>
      <c r="F119" s="56">
        <v>46042</v>
      </c>
      <c r="G119" s="18">
        <v>1780.414</v>
      </c>
      <c r="H119" s="54" t="s">
        <v>6</v>
      </c>
      <c r="I119" s="54" t="s">
        <v>413</v>
      </c>
      <c r="J119" s="54">
        <v>40507613</v>
      </c>
      <c r="K119" s="54" t="s">
        <v>198</v>
      </c>
      <c r="L119" s="54">
        <v>265.77199999999999</v>
      </c>
      <c r="M119" s="67">
        <v>6.6989999999999998</v>
      </c>
      <c r="N119" s="75" t="s">
        <v>409</v>
      </c>
      <c r="O119" s="75" t="s">
        <v>410</v>
      </c>
      <c r="P119" s="75"/>
    </row>
    <row r="120" spans="1:16" s="58" customFormat="1" ht="47.25" x14ac:dyDescent="0.25">
      <c r="A120" s="54">
        <v>3</v>
      </c>
      <c r="B120" s="55" t="s">
        <v>268</v>
      </c>
      <c r="C120" s="54" t="s">
        <v>73</v>
      </c>
      <c r="D120" s="54" t="s">
        <v>64</v>
      </c>
      <c r="E120" s="55" t="s">
        <v>220</v>
      </c>
      <c r="F120" s="56">
        <v>46044</v>
      </c>
      <c r="G120" s="18">
        <v>835.71799999999996</v>
      </c>
      <c r="H120" s="54" t="s">
        <v>6</v>
      </c>
      <c r="I120" s="54" t="s">
        <v>413</v>
      </c>
      <c r="J120" s="54">
        <v>40507613</v>
      </c>
      <c r="K120" s="54" t="s">
        <v>198</v>
      </c>
      <c r="L120" s="54">
        <v>124.752</v>
      </c>
      <c r="M120" s="67">
        <v>6.6989999999999998</v>
      </c>
      <c r="N120" s="75" t="s">
        <v>411</v>
      </c>
      <c r="O120" s="75" t="s">
        <v>412</v>
      </c>
      <c r="P120" s="75"/>
    </row>
    <row r="121" spans="1:16" s="58" customFormat="1" ht="47.25" x14ac:dyDescent="0.25">
      <c r="A121" s="54">
        <v>4</v>
      </c>
      <c r="B121" s="55" t="s">
        <v>268</v>
      </c>
      <c r="C121" s="54" t="s">
        <v>66</v>
      </c>
      <c r="D121" s="54" t="s">
        <v>63</v>
      </c>
      <c r="E121" s="55" t="s">
        <v>224</v>
      </c>
      <c r="F121" s="56">
        <v>46045</v>
      </c>
      <c r="G121" s="18">
        <v>236.999</v>
      </c>
      <c r="H121" s="54" t="s">
        <v>6</v>
      </c>
      <c r="I121" s="54" t="s">
        <v>349</v>
      </c>
      <c r="J121" s="54">
        <v>42086719</v>
      </c>
      <c r="K121" s="54" t="s">
        <v>93</v>
      </c>
      <c r="L121" s="54">
        <v>54861</v>
      </c>
      <c r="M121" s="67">
        <v>4.32</v>
      </c>
      <c r="N121" s="75" t="s">
        <v>619</v>
      </c>
      <c r="O121" s="75" t="s">
        <v>620</v>
      </c>
      <c r="P121" s="75"/>
    </row>
    <row r="122" spans="1:16" x14ac:dyDescent="0.25">
      <c r="A122" s="49"/>
      <c r="B122" s="50" t="s">
        <v>37</v>
      </c>
      <c r="C122" s="51"/>
      <c r="D122" s="51"/>
      <c r="E122" s="52"/>
      <c r="F122" s="49"/>
      <c r="G122" s="57"/>
      <c r="H122" s="49"/>
      <c r="I122" s="49"/>
      <c r="J122" s="49"/>
      <c r="K122" s="49"/>
      <c r="L122" s="49"/>
      <c r="M122" s="63"/>
      <c r="N122" s="52"/>
      <c r="O122" s="52"/>
      <c r="P122" s="52"/>
    </row>
    <row r="123" spans="1:16" s="58" customFormat="1" ht="31.5" x14ac:dyDescent="0.25">
      <c r="A123" s="54">
        <v>1</v>
      </c>
      <c r="B123" s="55" t="s">
        <v>414</v>
      </c>
      <c r="C123" s="54" t="s">
        <v>81</v>
      </c>
      <c r="D123" s="54" t="s">
        <v>64</v>
      </c>
      <c r="E123" s="55" t="s">
        <v>415</v>
      </c>
      <c r="F123" s="56">
        <v>46037</v>
      </c>
      <c r="G123" s="18">
        <v>313.89999999999998</v>
      </c>
      <c r="H123" s="54" t="s">
        <v>6</v>
      </c>
      <c r="I123" s="54" t="s">
        <v>416</v>
      </c>
      <c r="J123" s="54">
        <v>45317994</v>
      </c>
      <c r="K123" s="54"/>
      <c r="L123" s="54"/>
      <c r="M123" s="54"/>
      <c r="N123" s="75"/>
      <c r="O123" s="75" t="s">
        <v>417</v>
      </c>
      <c r="P123" s="75"/>
    </row>
    <row r="124" spans="1:16" x14ac:dyDescent="0.25">
      <c r="A124" s="49"/>
      <c r="B124" s="50" t="s">
        <v>27</v>
      </c>
      <c r="C124" s="51"/>
      <c r="D124" s="51"/>
      <c r="E124" s="52"/>
      <c r="F124" s="49"/>
      <c r="G124" s="57"/>
      <c r="H124" s="49"/>
      <c r="I124" s="49"/>
      <c r="J124" s="49"/>
      <c r="K124" s="49"/>
      <c r="L124" s="49"/>
      <c r="M124" s="63"/>
      <c r="N124" s="52"/>
      <c r="O124" s="52"/>
      <c r="P124" s="52"/>
    </row>
    <row r="125" spans="1:16" s="58" customFormat="1" ht="67.150000000000006" customHeight="1" x14ac:dyDescent="0.25">
      <c r="A125" s="54">
        <v>1</v>
      </c>
      <c r="B125" s="55" t="s">
        <v>621</v>
      </c>
      <c r="C125" s="54" t="s">
        <v>66</v>
      </c>
      <c r="D125" s="54" t="s">
        <v>622</v>
      </c>
      <c r="E125" s="55" t="s">
        <v>626</v>
      </c>
      <c r="F125" s="56">
        <v>46030</v>
      </c>
      <c r="G125" s="18">
        <v>268.911</v>
      </c>
      <c r="H125" s="54" t="s">
        <v>6</v>
      </c>
      <c r="I125" s="54" t="s">
        <v>623</v>
      </c>
      <c r="J125" s="54">
        <v>45179093</v>
      </c>
      <c r="K125" s="54" t="s">
        <v>93</v>
      </c>
      <c r="L125" s="54">
        <v>22500</v>
      </c>
      <c r="M125" s="67">
        <v>11.95162</v>
      </c>
      <c r="N125" s="75" t="s">
        <v>625</v>
      </c>
      <c r="O125" s="75" t="s">
        <v>624</v>
      </c>
      <c r="P125" s="75"/>
    </row>
    <row r="126" spans="1:16" s="58" customFormat="1" x14ac:dyDescent="0.25">
      <c r="A126" s="49"/>
      <c r="B126" s="50" t="s">
        <v>29</v>
      </c>
      <c r="C126" s="51"/>
      <c r="D126" s="51"/>
      <c r="E126" s="52"/>
      <c r="F126" s="49"/>
      <c r="G126" s="57"/>
      <c r="H126" s="49"/>
      <c r="I126" s="49"/>
      <c r="J126" s="49"/>
      <c r="K126" s="49"/>
      <c r="L126" s="49"/>
      <c r="M126" s="63"/>
      <c r="N126" s="52"/>
      <c r="O126" s="52"/>
      <c r="P126" s="52"/>
    </row>
    <row r="127" spans="1:16" s="58" customFormat="1" ht="50.45" customHeight="1" x14ac:dyDescent="0.25">
      <c r="A127" s="54">
        <v>1</v>
      </c>
      <c r="B127" s="55" t="s">
        <v>132</v>
      </c>
      <c r="C127" s="54" t="s">
        <v>66</v>
      </c>
      <c r="D127" s="54" t="s">
        <v>64</v>
      </c>
      <c r="E127" s="55" t="s">
        <v>92</v>
      </c>
      <c r="F127" s="56">
        <v>46024</v>
      </c>
      <c r="G127" s="18">
        <v>300</v>
      </c>
      <c r="H127" s="54" t="s">
        <v>6</v>
      </c>
      <c r="I127" s="54" t="s">
        <v>78</v>
      </c>
      <c r="J127" s="54">
        <v>131268</v>
      </c>
      <c r="K127" s="54" t="s">
        <v>93</v>
      </c>
      <c r="L127" s="54" t="s">
        <v>134</v>
      </c>
      <c r="M127" s="67"/>
      <c r="N127" s="55" t="s">
        <v>133</v>
      </c>
      <c r="O127" s="55" t="s">
        <v>128</v>
      </c>
      <c r="P127" s="61"/>
    </row>
    <row r="128" spans="1:16" s="58" customFormat="1" ht="80.45" customHeight="1" x14ac:dyDescent="0.25">
      <c r="A128" s="54">
        <v>2</v>
      </c>
      <c r="B128" s="55" t="s">
        <v>132</v>
      </c>
      <c r="C128" s="54" t="s">
        <v>79</v>
      </c>
      <c r="D128" s="54" t="s">
        <v>64</v>
      </c>
      <c r="E128" s="55" t="s">
        <v>135</v>
      </c>
      <c r="F128" s="56">
        <v>46028</v>
      </c>
      <c r="G128" s="18">
        <v>438.48</v>
      </c>
      <c r="H128" s="54" t="s">
        <v>6</v>
      </c>
      <c r="I128" s="54" t="s">
        <v>97</v>
      </c>
      <c r="J128" s="54">
        <v>40109084</v>
      </c>
      <c r="K128" s="54" t="s">
        <v>64</v>
      </c>
      <c r="L128" s="54">
        <v>12</v>
      </c>
      <c r="M128" s="67">
        <v>36540</v>
      </c>
      <c r="N128" s="55" t="s">
        <v>126</v>
      </c>
      <c r="O128" s="55" t="s">
        <v>127</v>
      </c>
      <c r="P128" s="61"/>
    </row>
    <row r="129" spans="1:16" s="58" customFormat="1" ht="47.25" x14ac:dyDescent="0.25">
      <c r="A129" s="54">
        <v>3</v>
      </c>
      <c r="B129" s="55" t="s">
        <v>77</v>
      </c>
      <c r="C129" s="54" t="s">
        <v>84</v>
      </c>
      <c r="D129" s="54" t="s">
        <v>64</v>
      </c>
      <c r="E129" s="55" t="s">
        <v>130</v>
      </c>
      <c r="F129" s="56">
        <v>46024</v>
      </c>
      <c r="G129" s="18">
        <v>342</v>
      </c>
      <c r="H129" s="54" t="s">
        <v>111</v>
      </c>
      <c r="I129" s="54" t="s">
        <v>418</v>
      </c>
      <c r="J129" s="54">
        <v>37230673</v>
      </c>
      <c r="K129" s="54" t="s">
        <v>64</v>
      </c>
      <c r="L129" s="54">
        <v>1</v>
      </c>
      <c r="M129" s="67">
        <v>342000</v>
      </c>
      <c r="N129" s="55" t="s">
        <v>129</v>
      </c>
      <c r="O129" s="55" t="s">
        <v>131</v>
      </c>
      <c r="P129" s="61"/>
    </row>
    <row r="130" spans="1:16" s="58" customFormat="1" ht="47.25" x14ac:dyDescent="0.25">
      <c r="A130" s="54">
        <v>4</v>
      </c>
      <c r="B130" s="55" t="s">
        <v>132</v>
      </c>
      <c r="C130" s="54" t="s">
        <v>73</v>
      </c>
      <c r="D130" s="54" t="s">
        <v>63</v>
      </c>
      <c r="E130" s="55" t="s">
        <v>220</v>
      </c>
      <c r="F130" s="56">
        <v>46029</v>
      </c>
      <c r="G130" s="18">
        <v>200</v>
      </c>
      <c r="H130" s="54" t="s">
        <v>6</v>
      </c>
      <c r="I130" s="54" t="s">
        <v>228</v>
      </c>
      <c r="J130" s="54">
        <v>3337119</v>
      </c>
      <c r="K130" s="54" t="s">
        <v>186</v>
      </c>
      <c r="L130" s="54" t="s">
        <v>187</v>
      </c>
      <c r="M130" s="67"/>
      <c r="N130" s="55" t="s">
        <v>188</v>
      </c>
      <c r="O130" s="55" t="s">
        <v>189</v>
      </c>
      <c r="P130" s="55"/>
    </row>
    <row r="131" spans="1:16" s="58" customFormat="1" ht="113.45" customHeight="1" x14ac:dyDescent="0.25">
      <c r="A131" s="54">
        <v>5</v>
      </c>
      <c r="B131" s="55" t="s">
        <v>190</v>
      </c>
      <c r="C131" s="54" t="s">
        <v>66</v>
      </c>
      <c r="D131" s="54" t="s">
        <v>63</v>
      </c>
      <c r="E131" s="55" t="s">
        <v>221</v>
      </c>
      <c r="F131" s="56">
        <v>46029</v>
      </c>
      <c r="G131" s="18">
        <v>357.108</v>
      </c>
      <c r="H131" s="54" t="s">
        <v>6</v>
      </c>
      <c r="I131" s="54" t="s">
        <v>191</v>
      </c>
      <c r="J131" s="54">
        <v>42086719</v>
      </c>
      <c r="K131" s="54" t="s">
        <v>192</v>
      </c>
      <c r="L131" s="54">
        <v>24000</v>
      </c>
      <c r="M131" s="67">
        <v>14.879479999999999</v>
      </c>
      <c r="N131" s="55" t="s">
        <v>193</v>
      </c>
      <c r="O131" s="55" t="s">
        <v>194</v>
      </c>
      <c r="P131" s="55"/>
    </row>
    <row r="132" spans="1:16" s="58" customFormat="1" ht="51.6" customHeight="1" x14ac:dyDescent="0.25">
      <c r="A132" s="54">
        <v>6</v>
      </c>
      <c r="B132" s="55" t="s">
        <v>195</v>
      </c>
      <c r="C132" s="54" t="s">
        <v>73</v>
      </c>
      <c r="D132" s="54" t="s">
        <v>63</v>
      </c>
      <c r="E132" s="55" t="s">
        <v>222</v>
      </c>
      <c r="F132" s="56" t="s">
        <v>197</v>
      </c>
      <c r="G132" s="18">
        <v>534.6</v>
      </c>
      <c r="H132" s="54" t="s">
        <v>6</v>
      </c>
      <c r="I132" s="54" t="s">
        <v>228</v>
      </c>
      <c r="J132" s="54">
        <v>3337119</v>
      </c>
      <c r="K132" s="54" t="s">
        <v>198</v>
      </c>
      <c r="L132" s="54">
        <v>120</v>
      </c>
      <c r="M132" s="67">
        <v>4.4550000000000001</v>
      </c>
      <c r="N132" s="55" t="s">
        <v>196</v>
      </c>
      <c r="O132" s="55" t="s">
        <v>199</v>
      </c>
      <c r="P132" s="55"/>
    </row>
    <row r="133" spans="1:16" s="58" customFormat="1" ht="47.25" x14ac:dyDescent="0.25">
      <c r="A133" s="54">
        <v>7</v>
      </c>
      <c r="B133" s="55" t="s">
        <v>77</v>
      </c>
      <c r="C133" s="54" t="s">
        <v>73</v>
      </c>
      <c r="D133" s="54" t="s">
        <v>64</v>
      </c>
      <c r="E133" s="55" t="s">
        <v>223</v>
      </c>
      <c r="F133" s="56">
        <v>46029</v>
      </c>
      <c r="G133" s="18">
        <v>450</v>
      </c>
      <c r="H133" s="54" t="s">
        <v>6</v>
      </c>
      <c r="I133" s="54" t="s">
        <v>228</v>
      </c>
      <c r="J133" s="54">
        <v>3337119</v>
      </c>
      <c r="K133" s="54" t="s">
        <v>198</v>
      </c>
      <c r="L133" s="54">
        <v>100.88211699999999</v>
      </c>
      <c r="M133" s="67">
        <v>4460.6517999999996</v>
      </c>
      <c r="N133" s="55" t="s">
        <v>200</v>
      </c>
      <c r="O133" s="55" t="s">
        <v>201</v>
      </c>
      <c r="P133" s="55"/>
    </row>
    <row r="134" spans="1:16" s="58" customFormat="1" ht="47.25" x14ac:dyDescent="0.25">
      <c r="A134" s="54">
        <v>8</v>
      </c>
      <c r="B134" s="55" t="s">
        <v>202</v>
      </c>
      <c r="C134" s="54" t="s">
        <v>75</v>
      </c>
      <c r="D134" s="54" t="s">
        <v>64</v>
      </c>
      <c r="E134" s="55" t="s">
        <v>203</v>
      </c>
      <c r="F134" s="56">
        <v>46034</v>
      </c>
      <c r="G134" s="18">
        <v>500</v>
      </c>
      <c r="H134" s="54" t="s">
        <v>6</v>
      </c>
      <c r="I134" s="54"/>
      <c r="J134" s="54"/>
      <c r="K134" s="54" t="s">
        <v>204</v>
      </c>
      <c r="L134" s="54">
        <v>8040</v>
      </c>
      <c r="M134" s="67"/>
      <c r="N134" s="55" t="s">
        <v>205</v>
      </c>
      <c r="O134" s="55" t="s">
        <v>206</v>
      </c>
      <c r="P134" s="55"/>
    </row>
    <row r="135" spans="1:16" s="58" customFormat="1" ht="82.9" customHeight="1" x14ac:dyDescent="0.25">
      <c r="A135" s="54">
        <v>9</v>
      </c>
      <c r="B135" s="55" t="s">
        <v>207</v>
      </c>
      <c r="C135" s="54" t="s">
        <v>66</v>
      </c>
      <c r="D135" s="54" t="s">
        <v>63</v>
      </c>
      <c r="E135" s="55" t="s">
        <v>224</v>
      </c>
      <c r="F135" s="56">
        <v>46034</v>
      </c>
      <c r="G135" s="18">
        <v>621.35</v>
      </c>
      <c r="H135" s="54" t="s">
        <v>6</v>
      </c>
      <c r="I135" s="54" t="s">
        <v>419</v>
      </c>
      <c r="J135" s="54">
        <v>36375631</v>
      </c>
      <c r="K135" s="54" t="s">
        <v>192</v>
      </c>
      <c r="L135" s="54">
        <v>56981</v>
      </c>
      <c r="M135" s="67">
        <v>10.91</v>
      </c>
      <c r="N135" s="55" t="s">
        <v>208</v>
      </c>
      <c r="O135" s="55" t="s">
        <v>209</v>
      </c>
      <c r="P135" s="55"/>
    </row>
    <row r="136" spans="1:16" s="58" customFormat="1" ht="78.75" x14ac:dyDescent="0.25">
      <c r="A136" s="54">
        <v>10</v>
      </c>
      <c r="B136" s="55" t="s">
        <v>210</v>
      </c>
      <c r="C136" s="54" t="s">
        <v>229</v>
      </c>
      <c r="D136" s="54" t="s">
        <v>64</v>
      </c>
      <c r="E136" s="55" t="s">
        <v>225</v>
      </c>
      <c r="F136" s="56">
        <v>46035</v>
      </c>
      <c r="G136" s="18">
        <v>554.4</v>
      </c>
      <c r="H136" s="54" t="s">
        <v>6</v>
      </c>
      <c r="I136" s="54" t="s">
        <v>211</v>
      </c>
      <c r="J136" s="54">
        <v>35420080</v>
      </c>
      <c r="K136" s="54" t="s">
        <v>230</v>
      </c>
      <c r="L136" s="54">
        <v>22000</v>
      </c>
      <c r="M136" s="67">
        <v>25.2</v>
      </c>
      <c r="N136" s="55" t="s">
        <v>212</v>
      </c>
      <c r="O136" s="55" t="s">
        <v>213</v>
      </c>
      <c r="P136" s="55"/>
    </row>
    <row r="137" spans="1:16" s="58" customFormat="1" ht="87.6" customHeight="1" x14ac:dyDescent="0.25">
      <c r="A137" s="54">
        <v>11</v>
      </c>
      <c r="B137" s="55" t="s">
        <v>210</v>
      </c>
      <c r="C137" s="54" t="s">
        <v>229</v>
      </c>
      <c r="D137" s="54" t="s">
        <v>64</v>
      </c>
      <c r="E137" s="55" t="s">
        <v>226</v>
      </c>
      <c r="F137" s="56">
        <v>46034</v>
      </c>
      <c r="G137" s="18">
        <v>485.28</v>
      </c>
      <c r="H137" s="54" t="s">
        <v>6</v>
      </c>
      <c r="I137" s="54" t="s">
        <v>211</v>
      </c>
      <c r="J137" s="54">
        <v>35420080</v>
      </c>
      <c r="K137" s="54" t="s">
        <v>230</v>
      </c>
      <c r="L137" s="54">
        <v>24000</v>
      </c>
      <c r="M137" s="67">
        <v>20.22</v>
      </c>
      <c r="N137" s="55" t="s">
        <v>214</v>
      </c>
      <c r="O137" s="55" t="s">
        <v>215</v>
      </c>
      <c r="P137" s="55"/>
    </row>
    <row r="138" spans="1:16" s="58" customFormat="1" ht="87.6" customHeight="1" x14ac:dyDescent="0.25">
      <c r="A138" s="54">
        <v>12</v>
      </c>
      <c r="B138" s="55" t="s">
        <v>210</v>
      </c>
      <c r="C138" s="54" t="s">
        <v>81</v>
      </c>
      <c r="D138" s="54" t="s">
        <v>64</v>
      </c>
      <c r="E138" s="55" t="s">
        <v>227</v>
      </c>
      <c r="F138" s="56">
        <v>46031</v>
      </c>
      <c r="G138" s="18">
        <v>418</v>
      </c>
      <c r="H138" s="54" t="s">
        <v>6</v>
      </c>
      <c r="I138" s="54" t="s">
        <v>627</v>
      </c>
      <c r="J138" s="54">
        <v>30098684</v>
      </c>
      <c r="K138" s="54" t="s">
        <v>64</v>
      </c>
      <c r="L138" s="54">
        <v>11</v>
      </c>
      <c r="M138" s="67">
        <v>38000</v>
      </c>
      <c r="N138" s="55" t="s">
        <v>216</v>
      </c>
      <c r="O138" s="55" t="s">
        <v>217</v>
      </c>
      <c r="P138" s="55"/>
    </row>
    <row r="139" spans="1:16" s="58" customFormat="1" ht="47.25" x14ac:dyDescent="0.25">
      <c r="A139" s="54">
        <v>13</v>
      </c>
      <c r="B139" s="55" t="s">
        <v>420</v>
      </c>
      <c r="C139" s="54" t="s">
        <v>84</v>
      </c>
      <c r="D139" s="54" t="s">
        <v>64</v>
      </c>
      <c r="E139" s="55" t="s">
        <v>130</v>
      </c>
      <c r="F139" s="56">
        <v>46037</v>
      </c>
      <c r="G139" s="18">
        <v>811</v>
      </c>
      <c r="H139" s="54" t="s">
        <v>6</v>
      </c>
      <c r="I139" s="54"/>
      <c r="J139" s="54"/>
      <c r="K139" s="54" t="s">
        <v>64</v>
      </c>
      <c r="L139" s="54">
        <v>1</v>
      </c>
      <c r="M139" s="67"/>
      <c r="N139" s="55" t="s">
        <v>421</v>
      </c>
      <c r="O139" s="55" t="s">
        <v>422</v>
      </c>
      <c r="P139" s="55"/>
    </row>
    <row r="140" spans="1:16" s="58" customFormat="1" ht="47.25" x14ac:dyDescent="0.25">
      <c r="A140" s="54">
        <v>14</v>
      </c>
      <c r="B140" s="55" t="s">
        <v>202</v>
      </c>
      <c r="C140" s="54" t="s">
        <v>73</v>
      </c>
      <c r="D140" s="54" t="s">
        <v>63</v>
      </c>
      <c r="E140" s="55" t="s">
        <v>220</v>
      </c>
      <c r="F140" s="56">
        <v>46038</v>
      </c>
      <c r="G140" s="18">
        <v>1935.5</v>
      </c>
      <c r="H140" s="54" t="s">
        <v>6</v>
      </c>
      <c r="I140" s="54" t="s">
        <v>423</v>
      </c>
      <c r="J140" s="54">
        <v>40075815</v>
      </c>
      <c r="K140" s="54" t="s">
        <v>198</v>
      </c>
      <c r="L140" s="54">
        <v>423.15</v>
      </c>
      <c r="M140" s="67">
        <v>4574.03</v>
      </c>
      <c r="N140" s="55" t="s">
        <v>424</v>
      </c>
      <c r="O140" s="55" t="s">
        <v>425</v>
      </c>
      <c r="P140" s="55"/>
    </row>
    <row r="141" spans="1:16" s="58" customFormat="1" ht="110.25" x14ac:dyDescent="0.25">
      <c r="A141" s="54">
        <v>15</v>
      </c>
      <c r="B141" s="55" t="s">
        <v>190</v>
      </c>
      <c r="C141" s="54" t="s">
        <v>84</v>
      </c>
      <c r="D141" s="54" t="s">
        <v>63</v>
      </c>
      <c r="E141" s="55" t="s">
        <v>628</v>
      </c>
      <c r="F141" s="56">
        <v>46043</v>
      </c>
      <c r="G141" s="18">
        <v>11400</v>
      </c>
      <c r="H141" s="54" t="s">
        <v>6</v>
      </c>
      <c r="I141" s="54"/>
      <c r="J141" s="54"/>
      <c r="K141" s="54" t="s">
        <v>629</v>
      </c>
      <c r="L141" s="54">
        <v>1</v>
      </c>
      <c r="M141" s="67">
        <v>11400000</v>
      </c>
      <c r="N141" s="55" t="s">
        <v>630</v>
      </c>
      <c r="O141" s="55" t="s">
        <v>631</v>
      </c>
      <c r="P141" s="55"/>
    </row>
    <row r="142" spans="1:16" s="58" customFormat="1" ht="47.25" x14ac:dyDescent="0.25">
      <c r="A142" s="54">
        <v>16</v>
      </c>
      <c r="B142" s="55" t="s">
        <v>632</v>
      </c>
      <c r="C142" s="54" t="s">
        <v>73</v>
      </c>
      <c r="D142" s="54" t="s">
        <v>64</v>
      </c>
      <c r="E142" s="55" t="s">
        <v>220</v>
      </c>
      <c r="F142" s="56">
        <v>46042</v>
      </c>
      <c r="G142" s="18">
        <v>360</v>
      </c>
      <c r="H142" s="54" t="s">
        <v>6</v>
      </c>
      <c r="I142" s="54" t="s">
        <v>649</v>
      </c>
      <c r="J142" s="54">
        <v>3337119</v>
      </c>
      <c r="K142" s="54" t="s">
        <v>633</v>
      </c>
      <c r="L142" s="54" t="s">
        <v>634</v>
      </c>
      <c r="M142" s="67">
        <v>4460.16</v>
      </c>
      <c r="N142" s="55" t="s">
        <v>635</v>
      </c>
      <c r="O142" s="55" t="s">
        <v>636</v>
      </c>
      <c r="P142" s="55"/>
    </row>
    <row r="143" spans="1:16" s="58" customFormat="1" ht="31.5" x14ac:dyDescent="0.25">
      <c r="A143" s="54">
        <v>17</v>
      </c>
      <c r="B143" s="55" t="s">
        <v>77</v>
      </c>
      <c r="C143" s="54" t="s">
        <v>75</v>
      </c>
      <c r="D143" s="54" t="s">
        <v>63</v>
      </c>
      <c r="E143" s="55" t="s">
        <v>638</v>
      </c>
      <c r="F143" s="56">
        <v>46043</v>
      </c>
      <c r="G143" s="18">
        <v>284.60000000000002</v>
      </c>
      <c r="H143" s="54" t="s">
        <v>6</v>
      </c>
      <c r="I143" s="54"/>
      <c r="J143" s="54"/>
      <c r="K143" s="54" t="s">
        <v>629</v>
      </c>
      <c r="L143" s="54">
        <v>21922</v>
      </c>
      <c r="M143" s="67"/>
      <c r="N143" s="55" t="s">
        <v>637</v>
      </c>
      <c r="O143" s="55" t="s">
        <v>639</v>
      </c>
      <c r="P143" s="55"/>
    </row>
    <row r="144" spans="1:16" s="58" customFormat="1" ht="31.5" x14ac:dyDescent="0.25">
      <c r="A144" s="54">
        <v>18</v>
      </c>
      <c r="B144" s="55" t="s">
        <v>77</v>
      </c>
      <c r="C144" s="54" t="s">
        <v>232</v>
      </c>
      <c r="D144" s="54" t="s">
        <v>63</v>
      </c>
      <c r="E144" s="55" t="s">
        <v>640</v>
      </c>
      <c r="F144" s="56">
        <v>46048</v>
      </c>
      <c r="G144" s="18">
        <v>660</v>
      </c>
      <c r="H144" s="54" t="s">
        <v>111</v>
      </c>
      <c r="I144" s="54"/>
      <c r="J144" s="54"/>
      <c r="K144" s="54" t="s">
        <v>290</v>
      </c>
      <c r="L144" s="54">
        <v>11000</v>
      </c>
      <c r="M144" s="67">
        <v>60</v>
      </c>
      <c r="N144" s="55" t="s">
        <v>641</v>
      </c>
      <c r="O144" s="55" t="s">
        <v>642</v>
      </c>
      <c r="P144" s="55"/>
    </row>
    <row r="145" spans="1:16" s="58" customFormat="1" ht="31.5" x14ac:dyDescent="0.25">
      <c r="A145" s="54">
        <v>19</v>
      </c>
      <c r="B145" s="55" t="s">
        <v>420</v>
      </c>
      <c r="C145" s="54" t="s">
        <v>66</v>
      </c>
      <c r="D145" s="54" t="s">
        <v>643</v>
      </c>
      <c r="E145" s="55" t="s">
        <v>92</v>
      </c>
      <c r="F145" s="56">
        <v>46044</v>
      </c>
      <c r="G145" s="18">
        <v>709.09</v>
      </c>
      <c r="H145" s="54" t="s">
        <v>6</v>
      </c>
      <c r="I145" s="54" t="s">
        <v>78</v>
      </c>
      <c r="J145" s="54">
        <v>131268</v>
      </c>
      <c r="K145" s="54" t="s">
        <v>192</v>
      </c>
      <c r="L145" s="54">
        <v>168968</v>
      </c>
      <c r="M145" s="67">
        <v>4.1966000000000001</v>
      </c>
      <c r="N145" s="55" t="s">
        <v>644</v>
      </c>
      <c r="O145" s="55" t="s">
        <v>645</v>
      </c>
      <c r="P145" s="55"/>
    </row>
    <row r="146" spans="1:16" s="58" customFormat="1" ht="78.75" x14ac:dyDescent="0.25">
      <c r="A146" s="54">
        <v>20</v>
      </c>
      <c r="B146" s="55" t="s">
        <v>210</v>
      </c>
      <c r="C146" s="54" t="s">
        <v>102</v>
      </c>
      <c r="D146" s="54" t="s">
        <v>63</v>
      </c>
      <c r="E146" s="55" t="s">
        <v>646</v>
      </c>
      <c r="F146" s="56">
        <v>46045</v>
      </c>
      <c r="G146" s="18">
        <v>2025</v>
      </c>
      <c r="H146" s="54" t="s">
        <v>6</v>
      </c>
      <c r="I146" s="54"/>
      <c r="J146" s="54"/>
      <c r="K146" s="54" t="s">
        <v>174</v>
      </c>
      <c r="L146" s="54">
        <v>150</v>
      </c>
      <c r="M146" s="67"/>
      <c r="N146" s="55" t="s">
        <v>647</v>
      </c>
      <c r="O146" s="55" t="s">
        <v>648</v>
      </c>
      <c r="P146" s="55"/>
    </row>
    <row r="147" spans="1:16" x14ac:dyDescent="0.25">
      <c r="A147" s="49"/>
      <c r="B147" s="50" t="s">
        <v>42</v>
      </c>
      <c r="C147" s="51"/>
      <c r="D147" s="51"/>
      <c r="E147" s="52"/>
      <c r="F147" s="49"/>
      <c r="G147" s="57"/>
      <c r="H147" s="49"/>
      <c r="I147" s="49"/>
      <c r="J147" s="49"/>
      <c r="K147" s="49"/>
      <c r="L147" s="49"/>
      <c r="M147" s="63"/>
      <c r="N147" s="52"/>
      <c r="O147" s="52"/>
      <c r="P147" s="52"/>
    </row>
    <row r="148" spans="1:16" s="58" customFormat="1" ht="40.9" customHeight="1" x14ac:dyDescent="0.25">
      <c r="A148" s="54">
        <v>1</v>
      </c>
      <c r="B148" s="55" t="s">
        <v>103</v>
      </c>
      <c r="C148" s="54" t="s">
        <v>102</v>
      </c>
      <c r="D148" s="54" t="s">
        <v>63</v>
      </c>
      <c r="E148" s="55" t="s">
        <v>115</v>
      </c>
      <c r="F148" s="56">
        <v>46024</v>
      </c>
      <c r="G148" s="18">
        <v>675</v>
      </c>
      <c r="H148" s="54" t="s">
        <v>6</v>
      </c>
      <c r="I148" s="54" t="s">
        <v>426</v>
      </c>
      <c r="J148" s="54">
        <v>46019049</v>
      </c>
      <c r="K148" s="54" t="s">
        <v>174</v>
      </c>
      <c r="L148" s="54">
        <v>56.25</v>
      </c>
      <c r="M148" s="67">
        <v>12000</v>
      </c>
      <c r="N148" s="61" t="s">
        <v>95</v>
      </c>
      <c r="O148" s="61" t="s">
        <v>116</v>
      </c>
      <c r="P148" s="61"/>
    </row>
    <row r="149" spans="1:16" s="58" customFormat="1" ht="31.5" x14ac:dyDescent="0.25">
      <c r="A149" s="54">
        <v>2</v>
      </c>
      <c r="B149" s="55" t="s">
        <v>218</v>
      </c>
      <c r="C149" s="54" t="s">
        <v>232</v>
      </c>
      <c r="D149" s="54" t="s">
        <v>63</v>
      </c>
      <c r="E149" s="55" t="s">
        <v>231</v>
      </c>
      <c r="F149" s="56">
        <v>46035</v>
      </c>
      <c r="G149" s="18">
        <v>600</v>
      </c>
      <c r="H149" s="54" t="s">
        <v>6</v>
      </c>
      <c r="I149" s="54"/>
      <c r="J149" s="54"/>
      <c r="K149" s="54" t="s">
        <v>290</v>
      </c>
      <c r="L149" s="54" t="s">
        <v>234</v>
      </c>
      <c r="M149" s="67" t="s">
        <v>235</v>
      </c>
      <c r="N149" s="61" t="s">
        <v>233</v>
      </c>
      <c r="O149" s="61" t="s">
        <v>219</v>
      </c>
      <c r="P149" s="61"/>
    </row>
    <row r="150" spans="1:16" x14ac:dyDescent="0.25">
      <c r="A150" s="43"/>
      <c r="B150" s="44" t="s">
        <v>58</v>
      </c>
      <c r="C150" s="45"/>
      <c r="D150" s="45"/>
      <c r="E150" s="46"/>
      <c r="F150" s="43"/>
      <c r="G150" s="59"/>
      <c r="H150" s="43"/>
      <c r="I150" s="43"/>
      <c r="J150" s="43"/>
      <c r="K150" s="43"/>
      <c r="L150" s="43"/>
      <c r="M150" s="48"/>
      <c r="N150" s="46"/>
      <c r="O150" s="46"/>
      <c r="P150" s="46"/>
    </row>
    <row r="151" spans="1:16" x14ac:dyDescent="0.25">
      <c r="A151" s="49"/>
      <c r="B151" s="50" t="s">
        <v>22</v>
      </c>
      <c r="C151" s="51"/>
      <c r="D151" s="51"/>
      <c r="E151" s="52"/>
      <c r="F151" s="49"/>
      <c r="G151" s="57"/>
      <c r="H151" s="49"/>
      <c r="I151" s="49"/>
      <c r="J151" s="49"/>
      <c r="K151" s="49"/>
      <c r="L151" s="49"/>
      <c r="M151" s="63"/>
      <c r="N151" s="52"/>
      <c r="O151" s="52"/>
      <c r="P151" s="52"/>
    </row>
    <row r="152" spans="1:16" s="58" customFormat="1" ht="81.599999999999994" customHeight="1" x14ac:dyDescent="0.25">
      <c r="A152" s="54">
        <v>1</v>
      </c>
      <c r="B152" s="55" t="s">
        <v>100</v>
      </c>
      <c r="C152" s="54" t="s">
        <v>66</v>
      </c>
      <c r="D152" s="54" t="s">
        <v>63</v>
      </c>
      <c r="E152" s="55" t="s">
        <v>144</v>
      </c>
      <c r="F152" s="56" t="s">
        <v>136</v>
      </c>
      <c r="G152" s="18">
        <v>650</v>
      </c>
      <c r="H152" s="54" t="s">
        <v>6</v>
      </c>
      <c r="I152" s="54" t="s">
        <v>299</v>
      </c>
      <c r="J152" s="54">
        <v>42092130</v>
      </c>
      <c r="K152" s="54"/>
      <c r="L152" s="54"/>
      <c r="M152" s="67"/>
      <c r="N152" s="61"/>
      <c r="O152" s="61" t="s">
        <v>137</v>
      </c>
      <c r="P152" s="61"/>
    </row>
    <row r="153" spans="1:16" s="58" customFormat="1" ht="79.900000000000006" customHeight="1" x14ac:dyDescent="0.25">
      <c r="A153" s="54">
        <v>2</v>
      </c>
      <c r="B153" s="55" t="s">
        <v>100</v>
      </c>
      <c r="C153" s="54" t="s">
        <v>73</v>
      </c>
      <c r="D153" s="54" t="s">
        <v>64</v>
      </c>
      <c r="E153" s="55" t="s">
        <v>145</v>
      </c>
      <c r="F153" s="56" t="s">
        <v>138</v>
      </c>
      <c r="G153" s="18">
        <v>231.369</v>
      </c>
      <c r="H153" s="54" t="s">
        <v>6</v>
      </c>
      <c r="I153" s="54" t="s">
        <v>143</v>
      </c>
      <c r="J153" s="54">
        <v>3342184</v>
      </c>
      <c r="K153" s="54"/>
      <c r="L153" s="54"/>
      <c r="M153" s="67"/>
      <c r="N153" s="61"/>
      <c r="O153" s="61" t="s">
        <v>139</v>
      </c>
      <c r="P153" s="61"/>
    </row>
    <row r="154" spans="1:16" s="58" customFormat="1" ht="79.900000000000006" customHeight="1" x14ac:dyDescent="0.25">
      <c r="A154" s="54">
        <v>3</v>
      </c>
      <c r="B154" s="55" t="s">
        <v>100</v>
      </c>
      <c r="C154" s="54" t="s">
        <v>84</v>
      </c>
      <c r="D154" s="54" t="s">
        <v>64</v>
      </c>
      <c r="E154" s="55" t="s">
        <v>293</v>
      </c>
      <c r="F154" s="56">
        <v>46030</v>
      </c>
      <c r="G154" s="18">
        <v>750.83399999999995</v>
      </c>
      <c r="H154" s="54" t="s">
        <v>6</v>
      </c>
      <c r="I154" s="54"/>
      <c r="J154" s="54"/>
      <c r="K154" s="54" t="s">
        <v>64</v>
      </c>
      <c r="L154" s="54"/>
      <c r="M154" s="67"/>
      <c r="N154" s="61"/>
      <c r="O154" s="61" t="s">
        <v>294</v>
      </c>
      <c r="P154" s="61"/>
    </row>
    <row r="155" spans="1:16" s="58" customFormat="1" ht="79.900000000000006" customHeight="1" x14ac:dyDescent="0.25">
      <c r="A155" s="54">
        <v>4</v>
      </c>
      <c r="B155" s="55" t="s">
        <v>100</v>
      </c>
      <c r="C155" s="54" t="s">
        <v>84</v>
      </c>
      <c r="D155" s="54" t="s">
        <v>64</v>
      </c>
      <c r="E155" s="55" t="s">
        <v>293</v>
      </c>
      <c r="F155" s="56">
        <v>46030</v>
      </c>
      <c r="G155" s="18">
        <v>600.74</v>
      </c>
      <c r="H155" s="54" t="s">
        <v>6</v>
      </c>
      <c r="I155" s="54"/>
      <c r="J155" s="54"/>
      <c r="K155" s="54" t="s">
        <v>64</v>
      </c>
      <c r="L155" s="54"/>
      <c r="M155" s="67"/>
      <c r="N155" s="61"/>
      <c r="O155" s="61" t="s">
        <v>295</v>
      </c>
      <c r="P155" s="61"/>
    </row>
    <row r="156" spans="1:16" s="58" customFormat="1" ht="79.900000000000006" customHeight="1" x14ac:dyDescent="0.25">
      <c r="A156" s="54">
        <v>5</v>
      </c>
      <c r="B156" s="55" t="s">
        <v>100</v>
      </c>
      <c r="C156" s="54" t="s">
        <v>81</v>
      </c>
      <c r="D156" s="54" t="s">
        <v>64</v>
      </c>
      <c r="E156" s="55" t="s">
        <v>301</v>
      </c>
      <c r="F156" s="56">
        <v>46038</v>
      </c>
      <c r="G156" s="18">
        <v>415</v>
      </c>
      <c r="H156" s="54" t="s">
        <v>6</v>
      </c>
      <c r="I156" s="54"/>
      <c r="J156" s="54"/>
      <c r="K156" s="54"/>
      <c r="L156" s="54"/>
      <c r="M156" s="67"/>
      <c r="N156" s="61"/>
      <c r="O156" s="61" t="s">
        <v>300</v>
      </c>
      <c r="P156" s="61"/>
    </row>
    <row r="157" spans="1:16" s="58" customFormat="1" ht="67.150000000000006" customHeight="1" x14ac:dyDescent="0.25">
      <c r="A157" s="54">
        <v>6</v>
      </c>
      <c r="B157" s="55" t="s">
        <v>98</v>
      </c>
      <c r="C157" s="54" t="s">
        <v>266</v>
      </c>
      <c r="D157" s="54" t="s">
        <v>64</v>
      </c>
      <c r="E157" s="55" t="s">
        <v>140</v>
      </c>
      <c r="F157" s="56">
        <v>46023</v>
      </c>
      <c r="G157" s="18">
        <v>269.26100000000002</v>
      </c>
      <c r="H157" s="54" t="s">
        <v>6</v>
      </c>
      <c r="I157" s="54" t="s">
        <v>141</v>
      </c>
      <c r="J157" s="54">
        <v>42399676</v>
      </c>
      <c r="K157" s="54"/>
      <c r="L157" s="54"/>
      <c r="M157" s="67"/>
      <c r="N157" s="61"/>
      <c r="O157" s="61" t="s">
        <v>142</v>
      </c>
      <c r="P157" s="61"/>
    </row>
    <row r="158" spans="1:16" s="58" customFormat="1" ht="67.150000000000006" customHeight="1" x14ac:dyDescent="0.25">
      <c r="A158" s="54">
        <v>7</v>
      </c>
      <c r="B158" s="55" t="s">
        <v>98</v>
      </c>
      <c r="C158" s="54" t="s">
        <v>66</v>
      </c>
      <c r="D158" s="54" t="s">
        <v>63</v>
      </c>
      <c r="E158" s="55" t="s">
        <v>292</v>
      </c>
      <c r="F158" s="56">
        <v>46031</v>
      </c>
      <c r="G158" s="18">
        <v>520.20100000000002</v>
      </c>
      <c r="H158" s="54" t="s">
        <v>6</v>
      </c>
      <c r="I158" s="54" t="s">
        <v>291</v>
      </c>
      <c r="J158" s="54">
        <v>42082379</v>
      </c>
      <c r="K158" s="54" t="s">
        <v>93</v>
      </c>
      <c r="L158" s="54"/>
      <c r="M158" s="67"/>
      <c r="N158" s="61"/>
      <c r="O158" s="61" t="s">
        <v>296</v>
      </c>
      <c r="P158" s="61"/>
    </row>
    <row r="159" spans="1:16" s="58" customFormat="1" ht="67.150000000000006" customHeight="1" x14ac:dyDescent="0.25">
      <c r="A159" s="54">
        <v>8</v>
      </c>
      <c r="B159" s="55" t="s">
        <v>98</v>
      </c>
      <c r="C159" s="54" t="s">
        <v>66</v>
      </c>
      <c r="D159" s="54" t="s">
        <v>63</v>
      </c>
      <c r="E159" s="55" t="s">
        <v>292</v>
      </c>
      <c r="F159" s="56">
        <v>46031</v>
      </c>
      <c r="G159" s="18">
        <v>1794.8389999999999</v>
      </c>
      <c r="H159" s="54" t="s">
        <v>6</v>
      </c>
      <c r="I159" s="54" t="s">
        <v>291</v>
      </c>
      <c r="J159" s="54">
        <v>42082379</v>
      </c>
      <c r="K159" s="54" t="s">
        <v>93</v>
      </c>
      <c r="L159" s="54"/>
      <c r="M159" s="67"/>
      <c r="N159" s="61"/>
      <c r="O159" s="61" t="s">
        <v>297</v>
      </c>
      <c r="P159" s="61"/>
    </row>
    <row r="160" spans="1:16" s="58" customFormat="1" ht="84.6" customHeight="1" x14ac:dyDescent="0.25">
      <c r="A160" s="54">
        <v>9</v>
      </c>
      <c r="B160" s="55" t="s">
        <v>98</v>
      </c>
      <c r="C160" s="54" t="s">
        <v>66</v>
      </c>
      <c r="D160" s="54" t="s">
        <v>63</v>
      </c>
      <c r="E160" s="55" t="s">
        <v>292</v>
      </c>
      <c r="F160" s="56">
        <v>46036</v>
      </c>
      <c r="G160" s="18">
        <v>1277.752</v>
      </c>
      <c r="H160" s="54" t="s">
        <v>6</v>
      </c>
      <c r="I160" s="54" t="s">
        <v>303</v>
      </c>
      <c r="J160" s="54">
        <v>42132581</v>
      </c>
      <c r="K160" s="54"/>
      <c r="L160" s="54"/>
      <c r="M160" s="67"/>
      <c r="N160" s="61"/>
      <c r="O160" s="61" t="s">
        <v>302</v>
      </c>
      <c r="P160" s="61"/>
    </row>
    <row r="161" spans="1:16" s="58" customFormat="1" ht="67.150000000000006" customHeight="1" x14ac:dyDescent="0.25">
      <c r="A161" s="54">
        <v>10</v>
      </c>
      <c r="B161" s="55" t="s">
        <v>98</v>
      </c>
      <c r="C161" s="54" t="s">
        <v>305</v>
      </c>
      <c r="D161" s="54" t="s">
        <v>63</v>
      </c>
      <c r="E161" s="55" t="s">
        <v>304</v>
      </c>
      <c r="F161" s="56">
        <v>46037</v>
      </c>
      <c r="G161" s="18">
        <v>895.9</v>
      </c>
      <c r="H161" s="54" t="s">
        <v>6</v>
      </c>
      <c r="I161" s="54"/>
      <c r="J161" s="54"/>
      <c r="K161" s="54" t="s">
        <v>290</v>
      </c>
      <c r="L161" s="54">
        <v>527000</v>
      </c>
      <c r="M161" s="67"/>
      <c r="N161" s="61"/>
      <c r="O161" s="61" t="s">
        <v>306</v>
      </c>
      <c r="P161" s="61"/>
    </row>
    <row r="162" spans="1:16" s="58" customFormat="1" ht="67.150000000000006" customHeight="1" x14ac:dyDescent="0.25">
      <c r="A162" s="54">
        <v>11</v>
      </c>
      <c r="B162" s="55" t="s">
        <v>98</v>
      </c>
      <c r="C162" s="54" t="s">
        <v>66</v>
      </c>
      <c r="D162" s="54" t="s">
        <v>63</v>
      </c>
      <c r="E162" s="55" t="s">
        <v>292</v>
      </c>
      <c r="F162" s="56">
        <v>46042</v>
      </c>
      <c r="G162" s="18">
        <v>1039.625</v>
      </c>
      <c r="H162" s="54" t="s">
        <v>6</v>
      </c>
      <c r="I162" s="54" t="s">
        <v>678</v>
      </c>
      <c r="J162" s="54">
        <v>42102122</v>
      </c>
      <c r="K162" s="54" t="s">
        <v>93</v>
      </c>
      <c r="L162" s="54">
        <v>240654</v>
      </c>
      <c r="M162" s="67"/>
      <c r="N162" s="61"/>
      <c r="O162" s="61"/>
      <c r="P162" s="61"/>
    </row>
    <row r="163" spans="1:16" s="58" customFormat="1" ht="67.150000000000006" customHeight="1" x14ac:dyDescent="0.25">
      <c r="A163" s="54">
        <v>12</v>
      </c>
      <c r="B163" s="55" t="s">
        <v>98</v>
      </c>
      <c r="C163" s="54" t="s">
        <v>73</v>
      </c>
      <c r="D163" s="54" t="s">
        <v>64</v>
      </c>
      <c r="E163" s="55" t="s">
        <v>676</v>
      </c>
      <c r="F163" s="56">
        <v>46049</v>
      </c>
      <c r="G163" s="18">
        <v>734.56500000000005</v>
      </c>
      <c r="H163" s="54" t="s">
        <v>6</v>
      </c>
      <c r="I163" s="54" t="s">
        <v>677</v>
      </c>
      <c r="J163" s="54">
        <v>24153576</v>
      </c>
      <c r="K163" s="54"/>
      <c r="L163" s="54"/>
      <c r="M163" s="67"/>
      <c r="N163" s="61"/>
      <c r="O163" s="61" t="s">
        <v>675</v>
      </c>
      <c r="P163" s="61"/>
    </row>
    <row r="164" spans="1:16" s="58" customFormat="1" ht="126" x14ac:dyDescent="0.25">
      <c r="A164" s="54">
        <v>13</v>
      </c>
      <c r="B164" s="55" t="s">
        <v>464</v>
      </c>
      <c r="C164" s="54" t="s">
        <v>75</v>
      </c>
      <c r="D164" s="54" t="s">
        <v>64</v>
      </c>
      <c r="E164" s="55" t="s">
        <v>465</v>
      </c>
      <c r="F164" s="56">
        <v>46038</v>
      </c>
      <c r="G164" s="18">
        <v>550</v>
      </c>
      <c r="H164" s="54" t="s">
        <v>51</v>
      </c>
      <c r="I164" s="54"/>
      <c r="J164" s="54"/>
      <c r="K164" s="54"/>
      <c r="L164" s="54"/>
      <c r="M164" s="67"/>
      <c r="N164" s="61"/>
      <c r="O164" s="61" t="s">
        <v>466</v>
      </c>
      <c r="P164" s="61"/>
    </row>
    <row r="165" spans="1:16" s="58" customFormat="1" ht="126" x14ac:dyDescent="0.25">
      <c r="A165" s="54">
        <v>14</v>
      </c>
      <c r="B165" s="55" t="s">
        <v>468</v>
      </c>
      <c r="C165" s="54" t="s">
        <v>75</v>
      </c>
      <c r="D165" s="54" t="s">
        <v>64</v>
      </c>
      <c r="E165" s="55" t="s">
        <v>469</v>
      </c>
      <c r="F165" s="56">
        <v>46038</v>
      </c>
      <c r="G165" s="18">
        <v>270</v>
      </c>
      <c r="H165" s="54" t="s">
        <v>51</v>
      </c>
      <c r="I165" s="54"/>
      <c r="J165" s="54"/>
      <c r="K165" s="54"/>
      <c r="L165" s="54"/>
      <c r="M165" s="67"/>
      <c r="N165" s="61"/>
      <c r="O165" s="61" t="s">
        <v>467</v>
      </c>
      <c r="P165" s="61"/>
    </row>
    <row r="166" spans="1:16" s="58" customFormat="1" ht="116.45" customHeight="1" x14ac:dyDescent="0.25">
      <c r="A166" s="54">
        <v>15</v>
      </c>
      <c r="B166" s="55" t="s">
        <v>470</v>
      </c>
      <c r="C166" s="54" t="s">
        <v>75</v>
      </c>
      <c r="D166" s="54" t="s">
        <v>64</v>
      </c>
      <c r="E166" s="55" t="s">
        <v>471</v>
      </c>
      <c r="F166" s="56">
        <v>46041</v>
      </c>
      <c r="G166" s="18">
        <v>750</v>
      </c>
      <c r="H166" s="54" t="s">
        <v>51</v>
      </c>
      <c r="I166" s="54"/>
      <c r="J166" s="54"/>
      <c r="K166" s="54"/>
      <c r="L166" s="54"/>
      <c r="M166" s="67"/>
      <c r="N166" s="61"/>
      <c r="O166" s="61" t="s">
        <v>472</v>
      </c>
      <c r="P166" s="61"/>
    </row>
    <row r="167" spans="1:16" s="58" customFormat="1" x14ac:dyDescent="0.25">
      <c r="A167" s="49"/>
      <c r="B167" s="50" t="s">
        <v>33</v>
      </c>
      <c r="C167" s="51" t="s">
        <v>65</v>
      </c>
      <c r="D167" s="51"/>
      <c r="E167" s="52"/>
      <c r="F167" s="49"/>
      <c r="G167" s="53"/>
      <c r="H167" s="49"/>
      <c r="I167" s="49"/>
      <c r="J167" s="49"/>
      <c r="K167" s="49"/>
      <c r="L167" s="49"/>
      <c r="M167" s="63"/>
      <c r="N167" s="52"/>
      <c r="O167" s="52"/>
      <c r="P167" s="52"/>
    </row>
    <row r="168" spans="1:16" x14ac:dyDescent="0.25">
      <c r="A168" s="49"/>
      <c r="B168" s="50" t="s">
        <v>35</v>
      </c>
      <c r="C168" s="51" t="s">
        <v>65</v>
      </c>
      <c r="D168" s="51"/>
      <c r="E168" s="52"/>
      <c r="F168" s="49"/>
      <c r="G168" s="57"/>
      <c r="H168" s="49"/>
      <c r="I168" s="49"/>
      <c r="J168" s="49"/>
      <c r="K168" s="49"/>
      <c r="L168" s="49"/>
      <c r="M168" s="63"/>
      <c r="N168" s="52"/>
      <c r="O168" s="52"/>
      <c r="P168" s="52"/>
    </row>
    <row r="169" spans="1:16" x14ac:dyDescent="0.25">
      <c r="A169" s="49"/>
      <c r="B169" s="50" t="s">
        <v>46</v>
      </c>
      <c r="C169" s="51" t="s">
        <v>65</v>
      </c>
      <c r="D169" s="51"/>
      <c r="E169" s="52"/>
      <c r="F169" s="49"/>
      <c r="G169" s="53"/>
      <c r="H169" s="49"/>
      <c r="I169" s="49"/>
      <c r="J169" s="49"/>
      <c r="K169" s="49"/>
      <c r="L169" s="49"/>
      <c r="M169" s="63"/>
      <c r="N169" s="52"/>
      <c r="O169" s="52"/>
      <c r="P169" s="52"/>
    </row>
    <row r="170" spans="1:16" x14ac:dyDescent="0.25">
      <c r="A170" s="49"/>
      <c r="B170" s="50" t="s">
        <v>40</v>
      </c>
      <c r="C170" s="51" t="s">
        <v>65</v>
      </c>
      <c r="D170" s="51"/>
      <c r="E170" s="52"/>
      <c r="F170" s="52"/>
      <c r="G170" s="57"/>
      <c r="H170" s="49"/>
      <c r="I170" s="49"/>
      <c r="J170" s="49"/>
      <c r="K170" s="49"/>
      <c r="L170" s="49"/>
      <c r="M170" s="63"/>
      <c r="N170" s="52"/>
      <c r="O170" s="52"/>
      <c r="P170" s="52"/>
    </row>
    <row r="171" spans="1:16" x14ac:dyDescent="0.25">
      <c r="A171" s="43"/>
      <c r="B171" s="44" t="s">
        <v>59</v>
      </c>
      <c r="C171" s="45"/>
      <c r="D171" s="45"/>
      <c r="E171" s="46"/>
      <c r="F171" s="43"/>
      <c r="G171" s="59"/>
      <c r="H171" s="43"/>
      <c r="I171" s="43"/>
      <c r="J171" s="43"/>
      <c r="K171" s="43"/>
      <c r="L171" s="43"/>
      <c r="M171" s="48"/>
      <c r="N171" s="46"/>
      <c r="O171" s="46"/>
      <c r="P171" s="46"/>
    </row>
    <row r="172" spans="1:16" x14ac:dyDescent="0.25">
      <c r="A172" s="49"/>
      <c r="B172" s="50" t="s">
        <v>26</v>
      </c>
      <c r="C172" s="51"/>
      <c r="D172" s="51"/>
      <c r="E172" s="52"/>
      <c r="F172" s="49"/>
      <c r="G172" s="57"/>
      <c r="H172" s="49"/>
      <c r="I172" s="49"/>
      <c r="J172" s="49"/>
      <c r="K172" s="49"/>
      <c r="L172" s="49"/>
      <c r="M172" s="63"/>
      <c r="N172" s="52"/>
      <c r="O172" s="52"/>
      <c r="P172" s="52"/>
    </row>
    <row r="173" spans="1:16" s="62" customFormat="1" ht="47.45" customHeight="1" x14ac:dyDescent="0.25">
      <c r="A173" s="54">
        <v>1</v>
      </c>
      <c r="B173" s="55" t="s">
        <v>146</v>
      </c>
      <c r="C173" s="54" t="s">
        <v>75</v>
      </c>
      <c r="D173" s="54" t="s">
        <v>64</v>
      </c>
      <c r="E173" s="55" t="s">
        <v>94</v>
      </c>
      <c r="F173" s="56">
        <v>46024</v>
      </c>
      <c r="G173" s="18">
        <v>392</v>
      </c>
      <c r="H173" s="54" t="s">
        <v>6</v>
      </c>
      <c r="I173" s="54" t="s">
        <v>108</v>
      </c>
      <c r="J173" s="54" t="s">
        <v>147</v>
      </c>
      <c r="K173" s="54"/>
      <c r="L173" s="54"/>
      <c r="M173" s="54"/>
      <c r="N173" s="55"/>
      <c r="O173" s="55" t="s">
        <v>148</v>
      </c>
      <c r="P173" s="54"/>
    </row>
    <row r="174" spans="1:16" s="62" customFormat="1" ht="31.5" x14ac:dyDescent="0.25">
      <c r="A174" s="54">
        <v>2</v>
      </c>
      <c r="B174" s="55" t="s">
        <v>80</v>
      </c>
      <c r="C174" s="54" t="s">
        <v>81</v>
      </c>
      <c r="D174" s="54" t="s">
        <v>64</v>
      </c>
      <c r="E174" s="55" t="s">
        <v>104</v>
      </c>
      <c r="F174" s="56">
        <v>46052</v>
      </c>
      <c r="G174" s="18">
        <v>603</v>
      </c>
      <c r="H174" s="54" t="s">
        <v>6</v>
      </c>
      <c r="I174" s="54"/>
      <c r="J174" s="54"/>
      <c r="K174" s="54"/>
      <c r="L174" s="54"/>
      <c r="M174" s="54"/>
      <c r="N174" s="55"/>
      <c r="O174" s="55"/>
      <c r="P174" s="54"/>
    </row>
    <row r="175" spans="1:16" s="62" customFormat="1" ht="31.5" x14ac:dyDescent="0.25">
      <c r="A175" s="54">
        <v>3</v>
      </c>
      <c r="B175" s="55" t="s">
        <v>80</v>
      </c>
      <c r="C175" s="54" t="s">
        <v>81</v>
      </c>
      <c r="D175" s="54" t="s">
        <v>64</v>
      </c>
      <c r="E175" s="55" t="s">
        <v>149</v>
      </c>
      <c r="F175" s="56">
        <v>46052</v>
      </c>
      <c r="G175" s="18">
        <v>495</v>
      </c>
      <c r="H175" s="54" t="s">
        <v>6</v>
      </c>
      <c r="I175" s="54"/>
      <c r="J175" s="54"/>
      <c r="K175" s="54"/>
      <c r="L175" s="54"/>
      <c r="M175" s="54"/>
      <c r="N175" s="55"/>
      <c r="O175" s="55"/>
      <c r="P175" s="54"/>
    </row>
    <row r="176" spans="1:16" s="62" customFormat="1" ht="82.9" customHeight="1" x14ac:dyDescent="0.25">
      <c r="A176" s="54">
        <v>4</v>
      </c>
      <c r="B176" s="55" t="s">
        <v>489</v>
      </c>
      <c r="C176" s="54" t="s">
        <v>73</v>
      </c>
      <c r="D176" s="54" t="s">
        <v>63</v>
      </c>
      <c r="E176" s="55" t="s">
        <v>490</v>
      </c>
      <c r="F176" s="56">
        <v>46044</v>
      </c>
      <c r="G176" s="18">
        <v>1872.989</v>
      </c>
      <c r="H176" s="54" t="s">
        <v>6</v>
      </c>
      <c r="I176" s="54" t="s">
        <v>514</v>
      </c>
      <c r="J176" s="54" t="s">
        <v>491</v>
      </c>
      <c r="K176" s="54" t="s">
        <v>198</v>
      </c>
      <c r="L176" s="54">
        <v>340</v>
      </c>
      <c r="M176" s="67" t="s">
        <v>493</v>
      </c>
      <c r="N176" s="55" t="s">
        <v>339</v>
      </c>
      <c r="O176" s="55" t="s">
        <v>494</v>
      </c>
      <c r="P176" s="54"/>
    </row>
    <row r="177" spans="1:16" s="62" customFormat="1" ht="81.599999999999994" customHeight="1" x14ac:dyDescent="0.25">
      <c r="A177" s="54">
        <v>5</v>
      </c>
      <c r="B177" s="55" t="s">
        <v>489</v>
      </c>
      <c r="C177" s="54" t="s">
        <v>66</v>
      </c>
      <c r="D177" s="54" t="s">
        <v>64</v>
      </c>
      <c r="E177" s="55" t="s">
        <v>495</v>
      </c>
      <c r="F177" s="56">
        <v>46045</v>
      </c>
      <c r="G177" s="18">
        <v>620.428</v>
      </c>
      <c r="H177" s="54" t="s">
        <v>6</v>
      </c>
      <c r="I177" s="54" t="s">
        <v>513</v>
      </c>
      <c r="J177" s="54" t="s">
        <v>496</v>
      </c>
      <c r="K177" s="54" t="s">
        <v>93</v>
      </c>
      <c r="L177" s="54" t="s">
        <v>497</v>
      </c>
      <c r="M177" s="67" t="s">
        <v>512</v>
      </c>
      <c r="N177" s="55" t="s">
        <v>498</v>
      </c>
      <c r="O177" s="55" t="s">
        <v>499</v>
      </c>
      <c r="P177" s="54"/>
    </row>
    <row r="178" spans="1:16" s="62" customFormat="1" ht="63" x14ac:dyDescent="0.25">
      <c r="A178" s="54">
        <v>6</v>
      </c>
      <c r="B178" s="55" t="s">
        <v>427</v>
      </c>
      <c r="C178" s="54" t="s">
        <v>232</v>
      </c>
      <c r="D178" s="54" t="s">
        <v>63</v>
      </c>
      <c r="E178" s="55" t="s">
        <v>428</v>
      </c>
      <c r="F178" s="56">
        <v>46082</v>
      </c>
      <c r="G178" s="18">
        <v>285.75</v>
      </c>
      <c r="H178" s="54" t="s">
        <v>6</v>
      </c>
      <c r="I178" s="54"/>
      <c r="J178" s="54"/>
      <c r="K178" s="54" t="s">
        <v>290</v>
      </c>
      <c r="L178" s="54" t="s">
        <v>429</v>
      </c>
      <c r="M178" s="54" t="s">
        <v>430</v>
      </c>
      <c r="N178" s="55" t="s">
        <v>431</v>
      </c>
      <c r="O178" s="55"/>
      <c r="P178" s="54"/>
    </row>
    <row r="179" spans="1:16" s="62" customFormat="1" ht="52.15" customHeight="1" x14ac:dyDescent="0.25">
      <c r="A179" s="54">
        <v>7</v>
      </c>
      <c r="B179" s="55" t="s">
        <v>242</v>
      </c>
      <c r="C179" s="54" t="s">
        <v>75</v>
      </c>
      <c r="D179" s="54" t="s">
        <v>64</v>
      </c>
      <c r="E179" s="55" t="s">
        <v>243</v>
      </c>
      <c r="F179" s="56">
        <v>46035</v>
      </c>
      <c r="G179" s="18">
        <v>200</v>
      </c>
      <c r="H179" s="54" t="s">
        <v>6</v>
      </c>
      <c r="I179" s="54" t="s">
        <v>267</v>
      </c>
      <c r="J179" s="54" t="s">
        <v>244</v>
      </c>
      <c r="K179" s="81"/>
      <c r="L179" s="81"/>
      <c r="M179" s="82"/>
      <c r="N179" s="83"/>
      <c r="O179" s="55" t="s">
        <v>245</v>
      </c>
      <c r="P179" s="54"/>
    </row>
    <row r="180" spans="1:16" s="62" customFormat="1" ht="49.9" customHeight="1" x14ac:dyDescent="0.25">
      <c r="A180" s="54">
        <v>8</v>
      </c>
      <c r="B180" s="55" t="s">
        <v>242</v>
      </c>
      <c r="C180" s="54" t="s">
        <v>75</v>
      </c>
      <c r="D180" s="54" t="s">
        <v>64</v>
      </c>
      <c r="E180" s="55" t="s">
        <v>243</v>
      </c>
      <c r="F180" s="56">
        <v>46035</v>
      </c>
      <c r="G180" s="18">
        <v>800</v>
      </c>
      <c r="H180" s="54" t="s">
        <v>6</v>
      </c>
      <c r="I180" s="54" t="s">
        <v>246</v>
      </c>
      <c r="J180" s="54" t="s">
        <v>247</v>
      </c>
      <c r="K180" s="81"/>
      <c r="L180" s="81"/>
      <c r="M180" s="82"/>
      <c r="N180" s="83"/>
      <c r="O180" s="55" t="s">
        <v>248</v>
      </c>
      <c r="P180" s="54"/>
    </row>
    <row r="181" spans="1:16" s="62" customFormat="1" ht="85.15" customHeight="1" x14ac:dyDescent="0.25">
      <c r="A181" s="54">
        <v>9</v>
      </c>
      <c r="B181" s="55" t="s">
        <v>249</v>
      </c>
      <c r="C181" s="54" t="s">
        <v>84</v>
      </c>
      <c r="D181" s="54" t="s">
        <v>64</v>
      </c>
      <c r="E181" s="55" t="s">
        <v>250</v>
      </c>
      <c r="F181" s="56">
        <v>46037</v>
      </c>
      <c r="G181" s="18">
        <v>335.81099999999998</v>
      </c>
      <c r="H181" s="54" t="s">
        <v>6</v>
      </c>
      <c r="I181" s="84"/>
      <c r="J181" s="85"/>
      <c r="K181" s="84"/>
      <c r="L181" s="84"/>
      <c r="M181" s="84"/>
      <c r="N181" s="84"/>
      <c r="O181" s="84"/>
      <c r="P181" s="54"/>
    </row>
    <row r="182" spans="1:16" s="62" customFormat="1" ht="54" customHeight="1" x14ac:dyDescent="0.25">
      <c r="A182" s="54">
        <v>10</v>
      </c>
      <c r="B182" s="55" t="s">
        <v>249</v>
      </c>
      <c r="C182" s="54" t="s">
        <v>107</v>
      </c>
      <c r="D182" s="54" t="s">
        <v>64</v>
      </c>
      <c r="E182" s="55" t="s">
        <v>433</v>
      </c>
      <c r="F182" s="56">
        <v>46041</v>
      </c>
      <c r="G182" s="18">
        <v>1222.5319999999999</v>
      </c>
      <c r="H182" s="54" t="s">
        <v>445</v>
      </c>
      <c r="I182" s="54"/>
      <c r="J182" s="87"/>
      <c r="K182" s="87"/>
      <c r="L182" s="87"/>
      <c r="M182" s="87"/>
      <c r="N182" s="55" t="s">
        <v>432</v>
      </c>
      <c r="O182" s="55" t="s">
        <v>434</v>
      </c>
      <c r="P182" s="54"/>
    </row>
    <row r="183" spans="1:16" x14ac:dyDescent="0.25">
      <c r="A183" s="51"/>
      <c r="B183" s="50" t="s">
        <v>9</v>
      </c>
      <c r="C183" s="51"/>
      <c r="D183" s="51"/>
      <c r="E183" s="52"/>
      <c r="F183" s="49"/>
      <c r="G183" s="53"/>
      <c r="H183" s="49"/>
      <c r="I183" s="49"/>
      <c r="J183" s="49"/>
      <c r="K183" s="49"/>
      <c r="L183" s="49"/>
      <c r="M183" s="63"/>
      <c r="N183" s="52"/>
      <c r="O183" s="52"/>
      <c r="P183" s="52"/>
    </row>
    <row r="184" spans="1:16" s="58" customFormat="1" ht="82.9" customHeight="1" x14ac:dyDescent="0.25">
      <c r="A184" s="54">
        <v>1</v>
      </c>
      <c r="B184" s="55" t="s">
        <v>150</v>
      </c>
      <c r="C184" s="54" t="s">
        <v>79</v>
      </c>
      <c r="D184" s="54" t="s">
        <v>64</v>
      </c>
      <c r="E184" s="55" t="s">
        <v>163</v>
      </c>
      <c r="F184" s="56">
        <v>46024</v>
      </c>
      <c r="G184" s="18">
        <v>756</v>
      </c>
      <c r="H184" s="54" t="s">
        <v>51</v>
      </c>
      <c r="I184" s="54" t="s">
        <v>165</v>
      </c>
      <c r="J184" s="54">
        <v>34427703</v>
      </c>
      <c r="K184" s="54" t="s">
        <v>64</v>
      </c>
      <c r="L184" s="54">
        <v>1</v>
      </c>
      <c r="M184" s="67">
        <v>756000</v>
      </c>
      <c r="N184" s="55" t="s">
        <v>151</v>
      </c>
      <c r="O184" s="55" t="s">
        <v>152</v>
      </c>
      <c r="P184" s="54"/>
    </row>
    <row r="185" spans="1:16" s="58" customFormat="1" ht="116.45" customHeight="1" x14ac:dyDescent="0.25">
      <c r="A185" s="54">
        <v>2</v>
      </c>
      <c r="B185" s="55" t="s">
        <v>150</v>
      </c>
      <c r="C185" s="54" t="s">
        <v>79</v>
      </c>
      <c r="D185" s="54" t="s">
        <v>64</v>
      </c>
      <c r="E185" s="55" t="s">
        <v>164</v>
      </c>
      <c r="F185" s="56">
        <v>46024</v>
      </c>
      <c r="G185" s="18">
        <v>868.8</v>
      </c>
      <c r="H185" s="54" t="s">
        <v>51</v>
      </c>
      <c r="I185" s="54" t="s">
        <v>153</v>
      </c>
      <c r="J185" s="54">
        <v>2783312052</v>
      </c>
      <c r="K185" s="54" t="s">
        <v>64</v>
      </c>
      <c r="L185" s="54">
        <v>1</v>
      </c>
      <c r="M185" s="67">
        <v>868800</v>
      </c>
      <c r="N185" s="55" t="s">
        <v>151</v>
      </c>
      <c r="O185" s="55" t="s">
        <v>154</v>
      </c>
      <c r="P185" s="54"/>
    </row>
    <row r="186" spans="1:16" s="58" customFormat="1" ht="63" customHeight="1" x14ac:dyDescent="0.25">
      <c r="A186" s="54">
        <v>3</v>
      </c>
      <c r="B186" s="55" t="s">
        <v>150</v>
      </c>
      <c r="C186" s="54" t="s">
        <v>75</v>
      </c>
      <c r="D186" s="54" t="s">
        <v>63</v>
      </c>
      <c r="E186" s="55" t="s">
        <v>475</v>
      </c>
      <c r="F186" s="56">
        <v>46048</v>
      </c>
      <c r="G186" s="18">
        <v>210</v>
      </c>
      <c r="H186" s="54" t="s">
        <v>51</v>
      </c>
      <c r="I186" s="54"/>
      <c r="J186" s="54"/>
      <c r="K186" s="54" t="s">
        <v>450</v>
      </c>
      <c r="L186" s="54">
        <v>1</v>
      </c>
      <c r="M186" s="54"/>
      <c r="N186" s="55" t="s">
        <v>474</v>
      </c>
      <c r="O186" s="55" t="s">
        <v>476</v>
      </c>
      <c r="P186" s="54"/>
    </row>
    <row r="187" spans="1:16" s="58" customFormat="1" ht="78.75" x14ac:dyDescent="0.25">
      <c r="A187" s="54">
        <v>4</v>
      </c>
      <c r="B187" s="55" t="s">
        <v>477</v>
      </c>
      <c r="C187" s="54" t="s">
        <v>84</v>
      </c>
      <c r="D187" s="54" t="s">
        <v>64</v>
      </c>
      <c r="E187" s="55" t="s">
        <v>478</v>
      </c>
      <c r="F187" s="56">
        <v>46048</v>
      </c>
      <c r="G187" s="18">
        <v>278</v>
      </c>
      <c r="H187" s="54" t="s">
        <v>6</v>
      </c>
      <c r="I187" s="54"/>
      <c r="J187" s="54"/>
      <c r="K187" s="54" t="s">
        <v>64</v>
      </c>
      <c r="L187" s="54">
        <v>1</v>
      </c>
      <c r="M187" s="54"/>
      <c r="N187" s="55" t="s">
        <v>479</v>
      </c>
      <c r="O187" s="55" t="s">
        <v>480</v>
      </c>
      <c r="P187" s="54"/>
    </row>
    <row r="188" spans="1:16" x14ac:dyDescent="0.25">
      <c r="A188" s="49"/>
      <c r="B188" s="50" t="s">
        <v>13</v>
      </c>
      <c r="C188" s="51" t="s">
        <v>65</v>
      </c>
      <c r="D188" s="51"/>
      <c r="E188" s="52"/>
      <c r="F188" s="49"/>
      <c r="G188" s="57"/>
      <c r="H188" s="49"/>
      <c r="I188" s="49"/>
      <c r="J188" s="49"/>
      <c r="K188" s="49"/>
      <c r="L188" s="49"/>
      <c r="M188" s="63"/>
      <c r="N188" s="52"/>
      <c r="O188" s="52"/>
      <c r="P188" s="52"/>
    </row>
    <row r="189" spans="1:16" x14ac:dyDescent="0.25">
      <c r="A189" s="49"/>
      <c r="B189" s="50" t="s">
        <v>32</v>
      </c>
      <c r="C189" s="51" t="s">
        <v>65</v>
      </c>
      <c r="D189" s="51"/>
      <c r="E189" s="52"/>
      <c r="F189" s="49"/>
      <c r="G189" s="57"/>
      <c r="H189" s="49"/>
      <c r="I189" s="49"/>
      <c r="J189" s="49"/>
      <c r="K189" s="49"/>
      <c r="L189" s="49"/>
      <c r="M189" s="63"/>
      <c r="N189" s="52"/>
      <c r="O189" s="52"/>
      <c r="P189" s="52"/>
    </row>
    <row r="190" spans="1:16" x14ac:dyDescent="0.25">
      <c r="A190" s="49"/>
      <c r="B190" s="50" t="s">
        <v>16</v>
      </c>
      <c r="C190" s="51"/>
      <c r="D190" s="52"/>
      <c r="E190" s="52"/>
      <c r="F190" s="49"/>
      <c r="G190" s="57"/>
      <c r="H190" s="49"/>
      <c r="I190" s="49"/>
      <c r="J190" s="49"/>
      <c r="K190" s="49"/>
      <c r="L190" s="49"/>
      <c r="M190" s="63"/>
      <c r="N190" s="52"/>
      <c r="O190" s="52"/>
      <c r="P190" s="52"/>
    </row>
    <row r="191" spans="1:16" s="58" customFormat="1" ht="63" x14ac:dyDescent="0.25">
      <c r="A191" s="54">
        <v>1</v>
      </c>
      <c r="B191" s="55" t="s">
        <v>481</v>
      </c>
      <c r="C191" s="54" t="s">
        <v>79</v>
      </c>
      <c r="D191" s="54" t="s">
        <v>64</v>
      </c>
      <c r="E191" s="55" t="s">
        <v>482</v>
      </c>
      <c r="F191" s="56">
        <v>46045</v>
      </c>
      <c r="G191" s="18">
        <v>420</v>
      </c>
      <c r="H191" s="54" t="s">
        <v>6</v>
      </c>
      <c r="I191" s="54"/>
      <c r="J191" s="54"/>
      <c r="K191" s="54"/>
      <c r="L191" s="54"/>
      <c r="M191" s="54"/>
      <c r="N191" s="55" t="s">
        <v>483</v>
      </c>
      <c r="O191" s="55" t="s">
        <v>484</v>
      </c>
      <c r="P191" s="55"/>
    </row>
    <row r="192" spans="1:16" x14ac:dyDescent="0.25">
      <c r="A192" s="49"/>
      <c r="B192" s="50" t="s">
        <v>48</v>
      </c>
      <c r="C192" s="51"/>
      <c r="D192" s="51"/>
      <c r="E192" s="52"/>
      <c r="F192" s="49"/>
      <c r="G192" s="57"/>
      <c r="H192" s="49"/>
      <c r="I192" s="49"/>
      <c r="J192" s="49"/>
      <c r="K192" s="49"/>
      <c r="L192" s="49"/>
      <c r="M192" s="63"/>
      <c r="N192" s="52"/>
      <c r="O192" s="52"/>
      <c r="P192" s="52"/>
    </row>
    <row r="193" spans="1:16" s="58" customFormat="1" ht="47.25" x14ac:dyDescent="0.25">
      <c r="A193" s="54">
        <v>1</v>
      </c>
      <c r="B193" s="55" t="s">
        <v>435</v>
      </c>
      <c r="C193" s="54" t="s">
        <v>66</v>
      </c>
      <c r="D193" s="54" t="s">
        <v>63</v>
      </c>
      <c r="E193" s="55" t="s">
        <v>436</v>
      </c>
      <c r="F193" s="56">
        <v>46038</v>
      </c>
      <c r="G193" s="18">
        <v>992.76300000000003</v>
      </c>
      <c r="H193" s="54" t="s">
        <v>6</v>
      </c>
      <c r="I193" s="54" t="s">
        <v>515</v>
      </c>
      <c r="J193" s="54">
        <v>45179093</v>
      </c>
      <c r="K193" s="54" t="s">
        <v>192</v>
      </c>
      <c r="L193" s="54">
        <v>84387</v>
      </c>
      <c r="M193" s="67">
        <v>11.76</v>
      </c>
      <c r="N193" s="55" t="s">
        <v>273</v>
      </c>
      <c r="O193" s="55" t="s">
        <v>437</v>
      </c>
      <c r="P193" s="55"/>
    </row>
    <row r="194" spans="1:16" ht="20.45" customHeight="1" x14ac:dyDescent="0.25">
      <c r="A194" s="49"/>
      <c r="B194" s="50" t="s">
        <v>20</v>
      </c>
      <c r="C194" s="51"/>
      <c r="D194" s="51"/>
      <c r="E194" s="52"/>
      <c r="F194" s="49"/>
      <c r="G194" s="57"/>
      <c r="H194" s="49"/>
      <c r="I194" s="49"/>
      <c r="J194" s="49"/>
      <c r="K194" s="49"/>
      <c r="L194" s="49"/>
      <c r="M194" s="63"/>
      <c r="N194" s="52"/>
      <c r="O194" s="52"/>
      <c r="P194" s="52"/>
    </row>
    <row r="195" spans="1:16" s="58" customFormat="1" ht="81.599999999999994" customHeight="1" x14ac:dyDescent="0.25">
      <c r="A195" s="54">
        <v>1</v>
      </c>
      <c r="B195" s="55" t="s">
        <v>485</v>
      </c>
      <c r="C195" s="54" t="s">
        <v>84</v>
      </c>
      <c r="D195" s="54" t="s">
        <v>64</v>
      </c>
      <c r="E195" s="55" t="s">
        <v>487</v>
      </c>
      <c r="F195" s="56">
        <v>46043</v>
      </c>
      <c r="G195" s="18">
        <v>1289.184</v>
      </c>
      <c r="H195" s="54" t="s">
        <v>6</v>
      </c>
      <c r="I195" s="54" t="s">
        <v>516</v>
      </c>
      <c r="J195" s="54">
        <v>44020989</v>
      </c>
      <c r="K195" s="54" t="s">
        <v>64</v>
      </c>
      <c r="L195" s="54">
        <v>1</v>
      </c>
      <c r="M195" s="54"/>
      <c r="N195" s="55" t="s">
        <v>486</v>
      </c>
      <c r="O195" s="55" t="s">
        <v>488</v>
      </c>
      <c r="P195" s="55"/>
    </row>
    <row r="196" spans="1:16" ht="20.45" customHeight="1" x14ac:dyDescent="0.25">
      <c r="A196" s="49"/>
      <c r="B196" s="50" t="s">
        <v>23</v>
      </c>
      <c r="C196" s="51" t="s">
        <v>65</v>
      </c>
      <c r="D196" s="51"/>
      <c r="E196" s="52"/>
      <c r="F196" s="49"/>
      <c r="G196" s="53"/>
      <c r="H196" s="49"/>
      <c r="I196" s="49"/>
      <c r="J196" s="49"/>
      <c r="K196" s="49"/>
      <c r="L196" s="49"/>
      <c r="M196" s="63"/>
      <c r="N196" s="52"/>
      <c r="O196" s="52"/>
      <c r="P196" s="52"/>
    </row>
    <row r="197" spans="1:16" ht="20.45" customHeight="1" x14ac:dyDescent="0.25">
      <c r="A197" s="49"/>
      <c r="B197" s="50" t="s">
        <v>24</v>
      </c>
      <c r="C197" s="51" t="s">
        <v>65</v>
      </c>
      <c r="D197" s="51"/>
      <c r="E197" s="52"/>
      <c r="F197" s="49"/>
      <c r="G197" s="57"/>
      <c r="H197" s="49"/>
      <c r="I197" s="49"/>
      <c r="J197" s="49"/>
      <c r="K197" s="49"/>
      <c r="L197" s="49"/>
      <c r="M197" s="63"/>
      <c r="N197" s="52"/>
      <c r="O197" s="52"/>
      <c r="P197" s="52"/>
    </row>
    <row r="198" spans="1:16" ht="20.45" customHeight="1" x14ac:dyDescent="0.25">
      <c r="A198" s="49"/>
      <c r="B198" s="50" t="s">
        <v>25</v>
      </c>
      <c r="C198" s="51" t="s">
        <v>65</v>
      </c>
      <c r="D198" s="51"/>
      <c r="E198" s="52"/>
      <c r="F198" s="49"/>
      <c r="G198" s="57"/>
      <c r="H198" s="49"/>
      <c r="I198" s="49"/>
      <c r="J198" s="49"/>
      <c r="K198" s="49"/>
      <c r="L198" s="49"/>
      <c r="M198" s="63"/>
      <c r="N198" s="52"/>
      <c r="O198" s="52"/>
      <c r="P198" s="52"/>
    </row>
    <row r="199" spans="1:16" ht="20.45" customHeight="1" x14ac:dyDescent="0.25">
      <c r="A199" s="49"/>
      <c r="B199" s="50" t="s">
        <v>39</v>
      </c>
      <c r="C199" s="51" t="s">
        <v>65</v>
      </c>
      <c r="D199" s="51"/>
      <c r="E199" s="52"/>
      <c r="F199" s="49"/>
      <c r="G199" s="57"/>
      <c r="H199" s="49"/>
      <c r="I199" s="49"/>
      <c r="J199" s="49"/>
      <c r="K199" s="49"/>
      <c r="L199" s="49"/>
      <c r="M199" s="63"/>
      <c r="N199" s="52"/>
      <c r="O199" s="52"/>
      <c r="P199" s="52"/>
    </row>
    <row r="200" spans="1:16" x14ac:dyDescent="0.25">
      <c r="A200" s="49"/>
      <c r="B200" s="50" t="s">
        <v>10</v>
      </c>
      <c r="C200" s="51"/>
      <c r="D200" s="68"/>
      <c r="E200" s="52"/>
      <c r="F200" s="49"/>
      <c r="G200" s="57"/>
      <c r="H200" s="49"/>
      <c r="I200" s="49"/>
      <c r="J200" s="49"/>
      <c r="K200" s="49"/>
      <c r="L200" s="49"/>
      <c r="M200" s="63"/>
      <c r="N200" s="52"/>
      <c r="O200" s="52"/>
      <c r="P200" s="52"/>
    </row>
    <row r="201" spans="1:16" s="58" customFormat="1" ht="78.75" x14ac:dyDescent="0.25">
      <c r="A201" s="54">
        <v>1</v>
      </c>
      <c r="B201" s="55" t="s">
        <v>105</v>
      </c>
      <c r="C201" s="54" t="s">
        <v>107</v>
      </c>
      <c r="D201" s="54" t="s">
        <v>64</v>
      </c>
      <c r="E201" s="55" t="s">
        <v>155</v>
      </c>
      <c r="F201" s="56" t="s">
        <v>138</v>
      </c>
      <c r="G201" s="18">
        <v>3907.6170000000002</v>
      </c>
      <c r="H201" s="54" t="s">
        <v>6</v>
      </c>
      <c r="I201" s="54" t="s">
        <v>110</v>
      </c>
      <c r="J201" s="54" t="s">
        <v>156</v>
      </c>
      <c r="K201" s="54" t="s">
        <v>64</v>
      </c>
      <c r="L201" s="54">
        <v>1</v>
      </c>
      <c r="M201" s="67">
        <v>3907617</v>
      </c>
      <c r="N201" s="55" t="s">
        <v>109</v>
      </c>
      <c r="O201" s="55" t="s">
        <v>157</v>
      </c>
      <c r="P201" s="61"/>
    </row>
    <row r="202" spans="1:16" s="58" customFormat="1" ht="66" customHeight="1" x14ac:dyDescent="0.25">
      <c r="A202" s="54">
        <v>2</v>
      </c>
      <c r="B202" s="55" t="s">
        <v>105</v>
      </c>
      <c r="C202" s="54" t="s">
        <v>518</v>
      </c>
      <c r="D202" s="54" t="s">
        <v>517</v>
      </c>
      <c r="E202" s="55" t="s">
        <v>501</v>
      </c>
      <c r="F202" s="56" t="s">
        <v>502</v>
      </c>
      <c r="G202" s="18">
        <v>238.035</v>
      </c>
      <c r="H202" s="54" t="s">
        <v>6</v>
      </c>
      <c r="I202" s="54" t="s">
        <v>503</v>
      </c>
      <c r="J202" s="54">
        <v>1952107538</v>
      </c>
      <c r="K202" s="54" t="s">
        <v>517</v>
      </c>
      <c r="L202" s="54">
        <v>1</v>
      </c>
      <c r="M202" s="67">
        <v>238035.32</v>
      </c>
      <c r="N202" s="55" t="s">
        <v>500</v>
      </c>
      <c r="O202" s="55" t="s">
        <v>504</v>
      </c>
      <c r="P202" s="61"/>
    </row>
    <row r="203" spans="1:16" s="58" customFormat="1" ht="66.599999999999994" customHeight="1" x14ac:dyDescent="0.25">
      <c r="A203" s="54">
        <v>3</v>
      </c>
      <c r="B203" s="55" t="s">
        <v>99</v>
      </c>
      <c r="C203" s="54" t="s">
        <v>79</v>
      </c>
      <c r="D203" s="54" t="s">
        <v>64</v>
      </c>
      <c r="E203" s="55" t="s">
        <v>159</v>
      </c>
      <c r="F203" s="56" t="s">
        <v>160</v>
      </c>
      <c r="G203" s="18">
        <v>216</v>
      </c>
      <c r="H203" s="54" t="s">
        <v>51</v>
      </c>
      <c r="I203" s="54" t="s">
        <v>161</v>
      </c>
      <c r="J203" s="54">
        <v>41345111</v>
      </c>
      <c r="K203" s="54" t="s">
        <v>64</v>
      </c>
      <c r="L203" s="54">
        <v>12</v>
      </c>
      <c r="M203" s="67">
        <v>216000</v>
      </c>
      <c r="N203" s="55" t="s">
        <v>158</v>
      </c>
      <c r="O203" s="55" t="s">
        <v>162</v>
      </c>
      <c r="P203" s="61"/>
    </row>
    <row r="204" spans="1:16" s="58" customFormat="1" ht="207" customHeight="1" x14ac:dyDescent="0.25">
      <c r="A204" s="54">
        <v>4</v>
      </c>
      <c r="B204" s="55" t="s">
        <v>251</v>
      </c>
      <c r="C204" s="54" t="s">
        <v>81</v>
      </c>
      <c r="D204" s="54" t="s">
        <v>64</v>
      </c>
      <c r="E204" s="55" t="s">
        <v>265</v>
      </c>
      <c r="F204" s="56" t="s">
        <v>252</v>
      </c>
      <c r="G204" s="18">
        <v>250.93199999999999</v>
      </c>
      <c r="H204" s="54" t="s">
        <v>6</v>
      </c>
      <c r="I204" s="54" t="s">
        <v>444</v>
      </c>
      <c r="J204" s="54">
        <v>45408101</v>
      </c>
      <c r="K204" s="54" t="s">
        <v>64</v>
      </c>
      <c r="L204" s="54">
        <v>33</v>
      </c>
      <c r="M204" s="67">
        <v>250932</v>
      </c>
      <c r="N204" s="55" t="s">
        <v>253</v>
      </c>
      <c r="O204" s="55" t="s">
        <v>254</v>
      </c>
      <c r="P204" s="61"/>
    </row>
    <row r="205" spans="1:16" s="58" customFormat="1" ht="38.450000000000003" customHeight="1" x14ac:dyDescent="0.25">
      <c r="A205" s="54">
        <v>5</v>
      </c>
      <c r="B205" s="55" t="s">
        <v>251</v>
      </c>
      <c r="C205" s="54" t="s">
        <v>66</v>
      </c>
      <c r="D205" s="54" t="s">
        <v>64</v>
      </c>
      <c r="E205" s="55" t="s">
        <v>255</v>
      </c>
      <c r="F205" s="56">
        <v>46041</v>
      </c>
      <c r="G205" s="18">
        <v>319.245</v>
      </c>
      <c r="H205" s="54" t="s">
        <v>6</v>
      </c>
      <c r="I205" s="54" t="s">
        <v>519</v>
      </c>
      <c r="J205" s="54">
        <v>44238503</v>
      </c>
      <c r="K205" s="54" t="s">
        <v>192</v>
      </c>
      <c r="L205" s="54">
        <v>32000</v>
      </c>
      <c r="M205" s="67">
        <v>320000</v>
      </c>
      <c r="N205" s="55" t="s">
        <v>256</v>
      </c>
      <c r="O205" s="55" t="s">
        <v>438</v>
      </c>
      <c r="P205" s="61"/>
    </row>
    <row r="206" spans="1:16" s="58" customFormat="1" ht="47.25" x14ac:dyDescent="0.25">
      <c r="A206" s="54">
        <v>6</v>
      </c>
      <c r="B206" s="55" t="s">
        <v>251</v>
      </c>
      <c r="C206" s="54" t="s">
        <v>232</v>
      </c>
      <c r="D206" s="54" t="s">
        <v>63</v>
      </c>
      <c r="E206" s="55" t="s">
        <v>505</v>
      </c>
      <c r="F206" s="56">
        <v>46050</v>
      </c>
      <c r="G206" s="18">
        <v>484.33</v>
      </c>
      <c r="H206" s="54" t="s">
        <v>6</v>
      </c>
      <c r="I206" s="90"/>
      <c r="J206" s="91"/>
      <c r="K206" s="54" t="s">
        <v>290</v>
      </c>
      <c r="L206" s="89" t="s">
        <v>506</v>
      </c>
      <c r="M206" s="92"/>
      <c r="N206" s="55" t="s">
        <v>507</v>
      </c>
      <c r="O206" s="55" t="s">
        <v>508</v>
      </c>
      <c r="P206" s="61"/>
    </row>
    <row r="207" spans="1:16" x14ac:dyDescent="0.25">
      <c r="A207" s="51"/>
      <c r="B207" s="50" t="s">
        <v>41</v>
      </c>
      <c r="C207" s="51"/>
      <c r="D207" s="51"/>
      <c r="E207" s="52"/>
      <c r="F207" s="49"/>
      <c r="G207" s="57"/>
      <c r="H207" s="49"/>
      <c r="I207" s="49"/>
      <c r="J207" s="49"/>
      <c r="K207" s="49"/>
      <c r="L207" s="49"/>
      <c r="M207" s="63"/>
      <c r="N207" s="52"/>
      <c r="O207" s="52"/>
      <c r="P207" s="52"/>
    </row>
    <row r="208" spans="1:16" s="58" customFormat="1" ht="70.150000000000006" customHeight="1" x14ac:dyDescent="0.25">
      <c r="A208" s="62">
        <v>1</v>
      </c>
      <c r="B208" s="55" t="s">
        <v>442</v>
      </c>
      <c r="C208" s="54" t="s">
        <v>79</v>
      </c>
      <c r="D208" s="54" t="s">
        <v>64</v>
      </c>
      <c r="E208" s="55" t="s">
        <v>439</v>
      </c>
      <c r="F208" s="56">
        <v>46043</v>
      </c>
      <c r="G208" s="18">
        <v>348</v>
      </c>
      <c r="H208" s="54" t="s">
        <v>6</v>
      </c>
      <c r="I208" s="54" t="s">
        <v>440</v>
      </c>
      <c r="J208" s="54">
        <v>35341308</v>
      </c>
      <c r="K208" s="54" t="s">
        <v>64</v>
      </c>
      <c r="L208" s="54">
        <v>1</v>
      </c>
      <c r="M208" s="67">
        <v>29000</v>
      </c>
      <c r="N208" s="55" t="s">
        <v>441</v>
      </c>
      <c r="O208" s="55" t="s">
        <v>443</v>
      </c>
      <c r="P208" s="55"/>
    </row>
    <row r="209" spans="1:16" x14ac:dyDescent="0.25">
      <c r="A209" s="49"/>
      <c r="B209" s="50" t="s">
        <v>50</v>
      </c>
      <c r="C209" s="51"/>
      <c r="D209" s="51"/>
      <c r="E209" s="52"/>
      <c r="F209" s="49"/>
      <c r="G209" s="57"/>
      <c r="H209" s="49"/>
      <c r="I209" s="49"/>
      <c r="J209" s="49"/>
      <c r="K209" s="49"/>
      <c r="L209" s="49"/>
      <c r="M209" s="63"/>
      <c r="N209" s="52"/>
      <c r="O209" s="52"/>
      <c r="P209" s="52"/>
    </row>
    <row r="210" spans="1:16" ht="78.75" x14ac:dyDescent="0.25">
      <c r="A210" s="88">
        <v>1</v>
      </c>
      <c r="B210" s="55" t="s">
        <v>257</v>
      </c>
      <c r="C210" s="54" t="s">
        <v>66</v>
      </c>
      <c r="D210" s="54" t="s">
        <v>63</v>
      </c>
      <c r="E210" s="55" t="s">
        <v>258</v>
      </c>
      <c r="F210" s="56">
        <v>46035</v>
      </c>
      <c r="G210" s="18">
        <v>360</v>
      </c>
      <c r="H210" s="54" t="s">
        <v>6</v>
      </c>
      <c r="I210" s="54"/>
      <c r="J210" s="54"/>
      <c r="K210" s="54" t="s">
        <v>259</v>
      </c>
      <c r="L210" s="54">
        <v>36000</v>
      </c>
      <c r="M210" s="67">
        <v>360</v>
      </c>
      <c r="N210" s="55" t="s">
        <v>260</v>
      </c>
      <c r="O210" s="55" t="s">
        <v>261</v>
      </c>
    </row>
    <row r="211" spans="1:16" ht="78.75" x14ac:dyDescent="0.25">
      <c r="A211" s="88">
        <v>2</v>
      </c>
      <c r="B211" s="55" t="s">
        <v>257</v>
      </c>
      <c r="C211" s="54" t="s">
        <v>266</v>
      </c>
      <c r="D211" s="54" t="s">
        <v>63</v>
      </c>
      <c r="E211" s="55" t="s">
        <v>262</v>
      </c>
      <c r="F211" s="56">
        <v>46031</v>
      </c>
      <c r="G211" s="18">
        <v>255.8</v>
      </c>
      <c r="H211" s="54" t="s">
        <v>6</v>
      </c>
      <c r="I211" s="54"/>
      <c r="J211" s="54"/>
      <c r="K211" s="54" t="s">
        <v>230</v>
      </c>
      <c r="L211" s="54">
        <v>15</v>
      </c>
      <c r="M211" s="67">
        <v>255.8</v>
      </c>
      <c r="N211" s="55" t="s">
        <v>263</v>
      </c>
      <c r="O211" s="55" t="s">
        <v>264</v>
      </c>
    </row>
    <row r="212" spans="1:16" s="58" customFormat="1" ht="47.25" x14ac:dyDescent="0.25">
      <c r="A212" s="54">
        <v>3</v>
      </c>
      <c r="B212" s="55" t="s">
        <v>509</v>
      </c>
      <c r="C212" s="54" t="s">
        <v>232</v>
      </c>
      <c r="D212" s="54" t="s">
        <v>63</v>
      </c>
      <c r="E212" s="55" t="s">
        <v>510</v>
      </c>
      <c r="F212" s="56">
        <v>46048</v>
      </c>
      <c r="G212" s="18">
        <v>202.81800000000001</v>
      </c>
      <c r="H212" s="54" t="s">
        <v>6</v>
      </c>
      <c r="I212" s="54"/>
      <c r="J212" s="54"/>
      <c r="K212" s="54" t="s">
        <v>290</v>
      </c>
      <c r="L212" s="54" t="s">
        <v>521</v>
      </c>
      <c r="M212" s="67">
        <v>59.4</v>
      </c>
      <c r="N212" s="55" t="s">
        <v>520</v>
      </c>
      <c r="O212" s="55" t="s">
        <v>511</v>
      </c>
    </row>
  </sheetData>
  <autoFilter ref="A9:P212"/>
  <mergeCells count="22">
    <mergeCell ref="A6:A8"/>
    <mergeCell ref="B6:B8"/>
    <mergeCell ref="C6:C8"/>
    <mergeCell ref="D6:D8"/>
    <mergeCell ref="E6:E7"/>
    <mergeCell ref="H1:I1"/>
    <mergeCell ref="H2:I2"/>
    <mergeCell ref="H3:I3"/>
    <mergeCell ref="A4:I4"/>
    <mergeCell ref="H5:I5"/>
    <mergeCell ref="P6:P8"/>
    <mergeCell ref="O6:O8"/>
    <mergeCell ref="F6:F8"/>
    <mergeCell ref="G6:G7"/>
    <mergeCell ref="H6:H8"/>
    <mergeCell ref="I6:I8"/>
    <mergeCell ref="K6:N6"/>
    <mergeCell ref="J6:J8"/>
    <mergeCell ref="K7:K8"/>
    <mergeCell ref="L7:L8"/>
    <mergeCell ref="M7:M8"/>
    <mergeCell ref="N7:N8"/>
  </mergeCells>
  <hyperlinks>
    <hyperlink ref="O148" r:id="rId1" display="https://prozorro.gov.ua/tender/UA-2026-01-02-005311-a"/>
    <hyperlink ref="O47" r:id="rId2"/>
    <hyperlink ref="O127" r:id="rId3"/>
    <hyperlink ref="O128" r:id="rId4"/>
    <hyperlink ref="O152" r:id="rId5"/>
    <hyperlink ref="O153" r:id="rId6"/>
    <hyperlink ref="O157" r:id="rId7"/>
    <hyperlink ref="O173" r:id="rId8"/>
    <hyperlink ref="O184" r:id="rId9"/>
    <hyperlink ref="O185" r:id="rId10"/>
    <hyperlink ref="O201" r:id="rId11"/>
    <hyperlink ref="O203" r:id="rId12"/>
    <hyperlink ref="O114" r:id="rId13"/>
    <hyperlink ref="O55" r:id="rId14"/>
    <hyperlink ref="O89" r:id="rId15"/>
    <hyperlink ref="O132" r:id="rId16"/>
    <hyperlink ref="O133" r:id="rId17"/>
    <hyperlink ref="O134" r:id="rId18"/>
    <hyperlink ref="O135" r:id="rId19"/>
    <hyperlink ref="O136" r:id="rId20"/>
    <hyperlink ref="O137" r:id="rId21"/>
    <hyperlink ref="O138" r:id="rId22"/>
    <hyperlink ref="O204" r:id="rId23"/>
    <hyperlink ref="O210" r:id="rId24"/>
    <hyperlink ref="O211" r:id="rId25"/>
    <hyperlink ref="O13" r:id="rId26"/>
    <hyperlink ref="O14" r:id="rId27"/>
    <hyperlink ref="O15" r:id="rId28"/>
    <hyperlink ref="O39" r:id="rId29"/>
    <hyperlink ref="O49" r:id="rId30"/>
    <hyperlink ref="O50" r:id="rId31"/>
    <hyperlink ref="O51" r:id="rId32"/>
    <hyperlink ref="O52" r:id="rId33"/>
    <hyperlink ref="O48" r:id="rId34"/>
    <hyperlink ref="O57" r:id="rId35"/>
    <hyperlink ref="O58" r:id="rId36"/>
    <hyperlink ref="O59" r:id="rId37"/>
    <hyperlink ref="O68" r:id="rId38"/>
    <hyperlink ref="O72" r:id="rId39"/>
    <hyperlink ref="O73" r:id="rId40"/>
    <hyperlink ref="O74" r:id="rId41"/>
    <hyperlink ref="O78" r:id="rId42"/>
    <hyperlink ref="O79" r:id="rId43"/>
    <hyperlink ref="O80" r:id="rId44"/>
    <hyperlink ref="O81" r:id="rId45"/>
    <hyperlink ref="O82" r:id="rId46"/>
    <hyperlink ref="O83" r:id="rId47"/>
    <hyperlink ref="O70" r:id="rId48"/>
    <hyperlink ref="O71" r:id="rId49"/>
    <hyperlink ref="O69" r:id="rId50"/>
    <hyperlink ref="O90" r:id="rId51"/>
    <hyperlink ref="O115" r:id="rId52"/>
    <hyperlink ref="O123" r:id="rId53"/>
    <hyperlink ref="O139" r:id="rId54"/>
    <hyperlink ref="O140" r:id="rId55"/>
    <hyperlink ref="O182" r:id="rId56"/>
    <hyperlink ref="O193" r:id="rId57"/>
    <hyperlink ref="O16" r:id="rId58"/>
    <hyperlink ref="O31" r:id="rId59"/>
    <hyperlink ref="O32" r:id="rId60"/>
    <hyperlink ref="O186" r:id="rId61"/>
    <hyperlink ref="O187" r:id="rId62"/>
    <hyperlink ref="O191" r:id="rId63"/>
    <hyperlink ref="O195" r:id="rId64"/>
    <hyperlink ref="O176" r:id="rId65"/>
    <hyperlink ref="O177" r:id="rId66"/>
    <hyperlink ref="O202" r:id="rId67"/>
    <hyperlink ref="O206" r:id="rId68"/>
    <hyperlink ref="O212" r:id="rId69"/>
    <hyperlink ref="O63" r:id="rId70"/>
    <hyperlink ref="O77" r:id="rId71"/>
    <hyperlink ref="O91" r:id="rId72"/>
    <hyperlink ref="O116" r:id="rId73"/>
    <hyperlink ref="O125" r:id="rId74"/>
    <hyperlink ref="O141" r:id="rId75"/>
    <hyperlink ref="O142" r:id="rId76"/>
    <hyperlink ref="O143" r:id="rId77"/>
    <hyperlink ref="O144" r:id="rId78"/>
    <hyperlink ref="O146" r:id="rId79"/>
    <hyperlink ref="O145" r:id="rId80"/>
    <hyperlink ref="O19" r:id="rId81"/>
    <hyperlink ref="O18" r:id="rId82"/>
    <hyperlink ref="O20" r:id="rId83"/>
    <hyperlink ref="O21" r:id="rId84"/>
    <hyperlink ref="O22" r:id="rId85"/>
    <hyperlink ref="O17" r:id="rId86"/>
    <hyperlink ref="O29" r:id="rId87"/>
  </hyperlinks>
  <pageMargins left="0.70866141732283472" right="0.70866141732283472" top="0.74803149606299213" bottom="0.74803149606299213" header="0.31496062992125984" footer="0.31496062992125984"/>
  <pageSetup paperSize="9" scale="70" orientation="landscape" r:id="rId88"/>
  <ignoredErrors>
    <ignoredError sqref="Q47:XFD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view="pageBreakPreview" zoomScale="55" zoomScaleNormal="46" zoomScaleSheetLayoutView="55" workbookViewId="0">
      <selection activeCell="H2" sqref="H2:I2"/>
    </sheetView>
  </sheetViews>
  <sheetFormatPr defaultRowHeight="15" x14ac:dyDescent="0.25"/>
  <cols>
    <col min="1" max="1" width="5.28515625" customWidth="1"/>
    <col min="2" max="2" width="26.85546875" customWidth="1"/>
    <col min="3" max="3" width="20.7109375" customWidth="1"/>
    <col min="4" max="4" width="11" customWidth="1"/>
    <col min="5" max="5" width="40" customWidth="1"/>
    <col min="6" max="6" width="14" customWidth="1"/>
    <col min="7" max="7" width="15.85546875" customWidth="1"/>
    <col min="8" max="8" width="14" customWidth="1"/>
    <col min="9" max="9" width="26.42578125" customWidth="1"/>
    <col min="10" max="10" width="16.85546875" customWidth="1"/>
    <col min="11" max="11" width="13.28515625" customWidth="1"/>
    <col min="12" max="12" width="11.28515625" customWidth="1"/>
    <col min="13" max="13" width="15" customWidth="1"/>
    <col min="14" max="14" width="56.42578125" customWidth="1"/>
    <col min="15" max="15" width="51.140625" customWidth="1"/>
  </cols>
  <sheetData>
    <row r="1" spans="1:16" ht="42" customHeight="1" x14ac:dyDescent="0.25">
      <c r="A1" s="97" t="s">
        <v>72</v>
      </c>
      <c r="B1" s="97"/>
      <c r="C1" s="97"/>
      <c r="D1" s="97"/>
      <c r="E1" s="97"/>
      <c r="F1" s="97"/>
      <c r="G1" s="97"/>
      <c r="H1" s="97"/>
      <c r="I1" s="97"/>
    </row>
    <row r="2" spans="1:16" x14ac:dyDescent="0.25">
      <c r="H2" s="100" t="s">
        <v>473</v>
      </c>
      <c r="I2" s="100"/>
    </row>
    <row r="3" spans="1:16" ht="15.75" x14ac:dyDescent="0.25">
      <c r="A3" s="94" t="s">
        <v>0</v>
      </c>
      <c r="B3" s="94" t="s">
        <v>60</v>
      </c>
      <c r="C3" s="94" t="s">
        <v>61</v>
      </c>
      <c r="D3" s="94" t="s">
        <v>82</v>
      </c>
      <c r="E3" s="94" t="s">
        <v>1</v>
      </c>
      <c r="F3" s="94" t="s">
        <v>62</v>
      </c>
      <c r="G3" s="95" t="s">
        <v>53</v>
      </c>
      <c r="H3" s="94" t="s">
        <v>3</v>
      </c>
      <c r="I3" s="94" t="s">
        <v>83</v>
      </c>
      <c r="J3" s="99" t="s">
        <v>85</v>
      </c>
      <c r="K3" s="99" t="s">
        <v>86</v>
      </c>
      <c r="L3" s="99"/>
      <c r="M3" s="99"/>
      <c r="N3" s="99"/>
      <c r="O3" s="93" t="s">
        <v>87</v>
      </c>
      <c r="P3" s="99" t="s">
        <v>106</v>
      </c>
    </row>
    <row r="4" spans="1:16" ht="14.45" customHeight="1" x14ac:dyDescent="0.25">
      <c r="A4" s="94"/>
      <c r="B4" s="94"/>
      <c r="C4" s="94"/>
      <c r="D4" s="94"/>
      <c r="E4" s="94"/>
      <c r="F4" s="94"/>
      <c r="G4" s="95"/>
      <c r="H4" s="94"/>
      <c r="I4" s="94"/>
      <c r="J4" s="99"/>
      <c r="K4" s="99" t="s">
        <v>88</v>
      </c>
      <c r="L4" s="99" t="s">
        <v>89</v>
      </c>
      <c r="M4" s="99" t="s">
        <v>90</v>
      </c>
      <c r="N4" s="99" t="s">
        <v>91</v>
      </c>
      <c r="O4" s="93"/>
      <c r="P4" s="99"/>
    </row>
    <row r="5" spans="1:16" ht="50.45" customHeight="1" x14ac:dyDescent="0.25">
      <c r="A5" s="94"/>
      <c r="B5" s="94"/>
      <c r="C5" s="94"/>
      <c r="D5" s="94"/>
      <c r="E5" s="35" t="s">
        <v>2</v>
      </c>
      <c r="F5" s="94"/>
      <c r="G5" s="36" t="s">
        <v>5</v>
      </c>
      <c r="H5" s="94"/>
      <c r="I5" s="94"/>
      <c r="J5" s="99"/>
      <c r="K5" s="99"/>
      <c r="L5" s="99"/>
      <c r="M5" s="99"/>
      <c r="N5" s="99"/>
      <c r="O5" s="93"/>
      <c r="P5" s="99"/>
    </row>
    <row r="6" spans="1:16" ht="15.75" x14ac:dyDescent="0.25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  <c r="G6" s="37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69">
        <v>13</v>
      </c>
      <c r="N6" s="69">
        <v>14</v>
      </c>
      <c r="O6" s="69">
        <v>15</v>
      </c>
      <c r="P6" s="8">
        <v>16</v>
      </c>
    </row>
    <row r="7" spans="1:16" ht="15.75" x14ac:dyDescent="0.25">
      <c r="A7" s="70"/>
      <c r="B7" s="70" t="s">
        <v>298</v>
      </c>
      <c r="C7" s="70"/>
      <c r="D7" s="70"/>
      <c r="E7" s="70"/>
      <c r="F7" s="70"/>
      <c r="G7" s="71">
        <f>SUM(G8)</f>
        <v>9994.4</v>
      </c>
      <c r="H7" s="70"/>
      <c r="I7" s="70"/>
      <c r="J7" s="70"/>
      <c r="K7" s="70"/>
      <c r="L7" s="70"/>
      <c r="M7" s="70"/>
      <c r="N7" s="70"/>
      <c r="O7" s="70"/>
      <c r="P7" s="2"/>
    </row>
    <row r="8" spans="1:16" s="77" customFormat="1" ht="31.5" x14ac:dyDescent="0.25">
      <c r="A8" s="54">
        <v>1</v>
      </c>
      <c r="B8" s="55" t="s">
        <v>177</v>
      </c>
      <c r="C8" s="54" t="s">
        <v>178</v>
      </c>
      <c r="D8" s="54" t="s">
        <v>63</v>
      </c>
      <c r="E8" s="55" t="s">
        <v>179</v>
      </c>
      <c r="F8" s="56">
        <v>46031</v>
      </c>
      <c r="G8" s="18">
        <v>9994.4</v>
      </c>
      <c r="H8" s="54" t="s">
        <v>6</v>
      </c>
      <c r="I8" s="54"/>
      <c r="J8" s="54"/>
      <c r="K8" s="54" t="s">
        <v>236</v>
      </c>
      <c r="L8" s="54">
        <v>1527</v>
      </c>
      <c r="M8" s="67"/>
      <c r="N8" s="75"/>
      <c r="O8" s="75" t="s">
        <v>180</v>
      </c>
      <c r="P8" s="76" t="s">
        <v>181</v>
      </c>
    </row>
  </sheetData>
  <mergeCells count="19">
    <mergeCell ref="J3:J5"/>
    <mergeCell ref="K3:N3"/>
    <mergeCell ref="O3:O5"/>
    <mergeCell ref="A3:A5"/>
    <mergeCell ref="B3:B5"/>
    <mergeCell ref="C3:C5"/>
    <mergeCell ref="D3:D5"/>
    <mergeCell ref="E3:E4"/>
    <mergeCell ref="F3:F5"/>
    <mergeCell ref="A1:I1"/>
    <mergeCell ref="H2:I2"/>
    <mergeCell ref="G3:G4"/>
    <mergeCell ref="H3:H5"/>
    <mergeCell ref="I3:I5"/>
    <mergeCell ref="P3:P5"/>
    <mergeCell ref="K4:K5"/>
    <mergeCell ref="L4:L5"/>
    <mergeCell ref="M4:M5"/>
    <mergeCell ref="N4:N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64"/>
  <sheetViews>
    <sheetView view="pageBreakPreview" zoomScale="69" zoomScaleNormal="60" zoomScaleSheetLayoutView="69" workbookViewId="0">
      <selection activeCell="D5" sqref="D5"/>
    </sheetView>
  </sheetViews>
  <sheetFormatPr defaultColWidth="8.85546875" defaultRowHeight="15.75" x14ac:dyDescent="0.25"/>
  <cols>
    <col min="1" max="1" width="5.28515625" style="3" customWidth="1"/>
    <col min="2" max="2" width="49.140625" style="5" customWidth="1"/>
    <col min="3" max="3" width="22.42578125" style="3" customWidth="1"/>
    <col min="4" max="4" width="24.28515625" style="4" customWidth="1"/>
    <col min="5" max="5" width="8.85546875" style="1"/>
    <col min="6" max="6" width="17.5703125" style="1" customWidth="1"/>
    <col min="7" max="7" width="27.5703125" style="1" customWidth="1"/>
    <col min="8" max="16384" width="8.85546875" style="1"/>
  </cols>
  <sheetData>
    <row r="1" spans="1:7" ht="33" customHeight="1" x14ac:dyDescent="0.25">
      <c r="A1" s="101" t="s">
        <v>72</v>
      </c>
      <c r="B1" s="101"/>
      <c r="C1" s="101"/>
      <c r="D1" s="101"/>
    </row>
    <row r="2" spans="1:7" ht="20.45" customHeight="1" x14ac:dyDescent="0.25">
      <c r="A2" s="6"/>
      <c r="B2" s="7"/>
      <c r="C2" s="6"/>
      <c r="D2" s="26" t="s">
        <v>473</v>
      </c>
    </row>
    <row r="3" spans="1:7" ht="31.9" customHeight="1" x14ac:dyDescent="0.25">
      <c r="A3" s="8" t="s">
        <v>0</v>
      </c>
      <c r="B3" s="8" t="s">
        <v>69</v>
      </c>
      <c r="C3" s="8" t="s">
        <v>70</v>
      </c>
      <c r="D3" s="19" t="s">
        <v>71</v>
      </c>
    </row>
    <row r="4" spans="1:7" x14ac:dyDescent="0.25">
      <c r="A4" s="8">
        <v>1</v>
      </c>
      <c r="B4" s="8">
        <v>2</v>
      </c>
      <c r="C4" s="8">
        <v>3</v>
      </c>
      <c r="D4" s="9">
        <v>4</v>
      </c>
    </row>
    <row r="5" spans="1:7" x14ac:dyDescent="0.25">
      <c r="A5" s="2"/>
      <c r="B5" s="10" t="s">
        <v>52</v>
      </c>
      <c r="C5" s="24">
        <f>C6+C14+C23+C36+C42</f>
        <v>151</v>
      </c>
      <c r="D5" s="25">
        <f>D6+D14+D23+D36+D42</f>
        <v>153588.63899999997</v>
      </c>
      <c r="F5" s="21"/>
      <c r="G5" s="20"/>
    </row>
    <row r="6" spans="1:7" x14ac:dyDescent="0.25">
      <c r="A6" s="11"/>
      <c r="B6" s="22" t="s">
        <v>54</v>
      </c>
      <c r="C6" s="23">
        <f>C7+C8+C10+C11+C12+C13+C9</f>
        <v>16</v>
      </c>
      <c r="D6" s="13">
        <f>D7+D8+D10+D11+D12+D13+D9</f>
        <v>6936.7569999999996</v>
      </c>
    </row>
    <row r="7" spans="1:7" s="17" customFormat="1" x14ac:dyDescent="0.25">
      <c r="A7" s="14">
        <v>1</v>
      </c>
      <c r="B7" s="15" t="s">
        <v>11</v>
      </c>
      <c r="C7" s="14">
        <v>10</v>
      </c>
      <c r="D7" s="16">
        <f>SUM('ТГ зв'!G13:G22)</f>
        <v>5129.7389999999996</v>
      </c>
    </row>
    <row r="8" spans="1:7" s="17" customFormat="1" x14ac:dyDescent="0.25">
      <c r="A8" s="14">
        <v>2</v>
      </c>
      <c r="B8" s="15" t="s">
        <v>44</v>
      </c>
      <c r="C8" s="14">
        <v>0</v>
      </c>
      <c r="D8" s="16">
        <v>0</v>
      </c>
    </row>
    <row r="9" spans="1:7" s="17" customFormat="1" x14ac:dyDescent="0.25">
      <c r="A9" s="14">
        <v>3</v>
      </c>
      <c r="B9" s="15" t="s">
        <v>7</v>
      </c>
      <c r="C9" s="14">
        <v>0</v>
      </c>
      <c r="D9" s="16">
        <v>0</v>
      </c>
    </row>
    <row r="10" spans="1:7" s="17" customFormat="1" x14ac:dyDescent="0.25">
      <c r="A10" s="14">
        <v>4</v>
      </c>
      <c r="B10" s="15" t="s">
        <v>28</v>
      </c>
      <c r="C10" s="14">
        <v>2</v>
      </c>
      <c r="D10" s="16">
        <f>SUM('ТГ зв'!G26:G27)</f>
        <v>637.90000000000009</v>
      </c>
    </row>
    <row r="11" spans="1:7" s="17" customFormat="1" x14ac:dyDescent="0.25">
      <c r="A11" s="14">
        <v>5</v>
      </c>
      <c r="B11" s="15" t="s">
        <v>12</v>
      </c>
      <c r="C11" s="14">
        <v>1</v>
      </c>
      <c r="D11" s="16">
        <f>SUM('ТГ зв'!G29)</f>
        <v>293.11799999999999</v>
      </c>
    </row>
    <row r="12" spans="1:7" s="17" customFormat="1" x14ac:dyDescent="0.25">
      <c r="A12" s="14">
        <v>6</v>
      </c>
      <c r="B12" s="15" t="s">
        <v>30</v>
      </c>
      <c r="C12" s="14">
        <v>2</v>
      </c>
      <c r="D12" s="16">
        <f>SUM('ТГ зв'!G31:G32)</f>
        <v>516</v>
      </c>
    </row>
    <row r="13" spans="1:7" s="17" customFormat="1" x14ac:dyDescent="0.25">
      <c r="A13" s="14">
        <v>7</v>
      </c>
      <c r="B13" s="15" t="s">
        <v>55</v>
      </c>
      <c r="C13" s="14">
        <v>1</v>
      </c>
      <c r="D13" s="16">
        <f>SUM('ТГ зв'!G34)</f>
        <v>360</v>
      </c>
    </row>
    <row r="14" spans="1:7" x14ac:dyDescent="0.25">
      <c r="A14" s="11"/>
      <c r="B14" s="12" t="s">
        <v>56</v>
      </c>
      <c r="C14" s="23">
        <f>C15+C18+C16+C17+C19+C20+C21+C22</f>
        <v>1</v>
      </c>
      <c r="D14" s="13">
        <f>D15+D18+D16+D17+D19+D20+D21+D22</f>
        <v>200</v>
      </c>
    </row>
    <row r="15" spans="1:7" s="17" customFormat="1" x14ac:dyDescent="0.25">
      <c r="A15" s="14">
        <v>8</v>
      </c>
      <c r="B15" s="15" t="s">
        <v>14</v>
      </c>
      <c r="C15" s="14">
        <v>0</v>
      </c>
      <c r="D15" s="16">
        <v>0</v>
      </c>
    </row>
    <row r="16" spans="1:7" s="17" customFormat="1" x14ac:dyDescent="0.25">
      <c r="A16" s="14">
        <v>9</v>
      </c>
      <c r="B16" s="15" t="s">
        <v>31</v>
      </c>
      <c r="C16" s="14">
        <v>0</v>
      </c>
      <c r="D16" s="16">
        <v>0</v>
      </c>
    </row>
    <row r="17" spans="1:4" s="17" customFormat="1" x14ac:dyDescent="0.25">
      <c r="A17" s="14">
        <v>10</v>
      </c>
      <c r="B17" s="15" t="s">
        <v>15</v>
      </c>
      <c r="C17" s="14">
        <v>1</v>
      </c>
      <c r="D17" s="16">
        <f>SUM('ТГ зв'!G39)</f>
        <v>200</v>
      </c>
    </row>
    <row r="18" spans="1:4" s="17" customFormat="1" x14ac:dyDescent="0.25">
      <c r="A18" s="14">
        <v>11</v>
      </c>
      <c r="B18" s="15" t="s">
        <v>47</v>
      </c>
      <c r="C18" s="14">
        <v>0</v>
      </c>
      <c r="D18" s="16">
        <v>0</v>
      </c>
    </row>
    <row r="19" spans="1:4" s="17" customFormat="1" x14ac:dyDescent="0.25">
      <c r="A19" s="14">
        <v>12</v>
      </c>
      <c r="B19" s="15" t="s">
        <v>34</v>
      </c>
      <c r="C19" s="14">
        <v>0</v>
      </c>
      <c r="D19" s="16">
        <v>0</v>
      </c>
    </row>
    <row r="20" spans="1:4" s="17" customFormat="1" x14ac:dyDescent="0.25">
      <c r="A20" s="14">
        <v>13</v>
      </c>
      <c r="B20" s="15" t="s">
        <v>38</v>
      </c>
      <c r="C20" s="14">
        <v>0</v>
      </c>
      <c r="D20" s="16">
        <v>0</v>
      </c>
    </row>
    <row r="21" spans="1:4" s="17" customFormat="1" x14ac:dyDescent="0.25">
      <c r="A21" s="14">
        <v>14</v>
      </c>
      <c r="B21" s="15" t="s">
        <v>68</v>
      </c>
      <c r="C21" s="14">
        <v>0</v>
      </c>
      <c r="D21" s="16">
        <v>0</v>
      </c>
    </row>
    <row r="22" spans="1:4" s="17" customFormat="1" x14ac:dyDescent="0.25">
      <c r="A22" s="14">
        <v>15</v>
      </c>
      <c r="B22" s="15" t="s">
        <v>49</v>
      </c>
      <c r="C22" s="14">
        <v>0</v>
      </c>
      <c r="D22" s="16">
        <v>0</v>
      </c>
    </row>
    <row r="23" spans="1:4" x14ac:dyDescent="0.25">
      <c r="A23" s="11"/>
      <c r="B23" s="12" t="s">
        <v>57</v>
      </c>
      <c r="C23" s="23">
        <f>C24+C26+C28+C29+C30+C33+C34+C31+C32+C35+C25+C27</f>
        <v>92</v>
      </c>
      <c r="D23" s="13">
        <f>D24+D26+D28+D29+D30+D33+D34+D31+D32+D35+D25+D27</f>
        <v>117476.76199999999</v>
      </c>
    </row>
    <row r="24" spans="1:4" s="17" customFormat="1" x14ac:dyDescent="0.25">
      <c r="A24" s="14">
        <v>16</v>
      </c>
      <c r="B24" s="15" t="s">
        <v>19</v>
      </c>
      <c r="C24" s="14">
        <v>46</v>
      </c>
      <c r="D24" s="16">
        <f>SUM('ТГ зв'!G47:G92)</f>
        <v>72838.249000000011</v>
      </c>
    </row>
    <row r="25" spans="1:4" s="17" customFormat="1" x14ac:dyDescent="0.25">
      <c r="A25" s="14">
        <v>17</v>
      </c>
      <c r="B25" s="15" t="s">
        <v>43</v>
      </c>
      <c r="C25" s="14">
        <v>0</v>
      </c>
      <c r="D25" s="16">
        <v>0</v>
      </c>
    </row>
    <row r="26" spans="1:4" s="17" customFormat="1" x14ac:dyDescent="0.25">
      <c r="A26" s="14">
        <v>18</v>
      </c>
      <c r="B26" s="15" t="s">
        <v>17</v>
      </c>
      <c r="C26" s="14">
        <v>14</v>
      </c>
      <c r="D26" s="16">
        <f>SUM('ТГ зв'!G95:G108)</f>
        <v>10978.73</v>
      </c>
    </row>
    <row r="27" spans="1:4" s="17" customFormat="1" x14ac:dyDescent="0.25">
      <c r="A27" s="14">
        <v>19</v>
      </c>
      <c r="B27" s="15" t="s">
        <v>45</v>
      </c>
      <c r="C27" s="14">
        <v>0</v>
      </c>
      <c r="D27" s="16">
        <v>0</v>
      </c>
    </row>
    <row r="28" spans="1:4" s="17" customFormat="1" x14ac:dyDescent="0.25">
      <c r="A28" s="14">
        <v>20</v>
      </c>
      <c r="B28" s="15" t="s">
        <v>18</v>
      </c>
      <c r="C28" s="14">
        <v>1</v>
      </c>
      <c r="D28" s="16">
        <f>SUM('ТГ зв'!G111:G111)</f>
        <v>498.06</v>
      </c>
    </row>
    <row r="29" spans="1:4" s="17" customFormat="1" x14ac:dyDescent="0.25">
      <c r="A29" s="14">
        <v>21</v>
      </c>
      <c r="B29" s="15" t="s">
        <v>21</v>
      </c>
      <c r="C29" s="14">
        <v>0</v>
      </c>
      <c r="D29" s="16">
        <v>0</v>
      </c>
    </row>
    <row r="30" spans="1:4" s="17" customFormat="1" x14ac:dyDescent="0.25">
      <c r="A30" s="14">
        <v>22</v>
      </c>
      <c r="B30" s="15" t="s">
        <v>8</v>
      </c>
      <c r="C30" s="14">
        <v>3</v>
      </c>
      <c r="D30" s="16">
        <f>SUM('ТГ зв'!G114:G116)</f>
        <v>3342.5</v>
      </c>
    </row>
    <row r="31" spans="1:4" s="17" customFormat="1" ht="13.9" customHeight="1" x14ac:dyDescent="0.25">
      <c r="A31" s="14">
        <v>23</v>
      </c>
      <c r="B31" s="15" t="s">
        <v>36</v>
      </c>
      <c r="C31" s="14">
        <v>4</v>
      </c>
      <c r="D31" s="16">
        <f>SUM('ТГ зв'!G118:G121)</f>
        <v>4575.0039999999999</v>
      </c>
    </row>
    <row r="32" spans="1:4" s="17" customFormat="1" x14ac:dyDescent="0.25">
      <c r="A32" s="14">
        <v>24</v>
      </c>
      <c r="B32" s="15" t="s">
        <v>37</v>
      </c>
      <c r="C32" s="14">
        <v>1</v>
      </c>
      <c r="D32" s="16">
        <f>SUM('ТГ зв'!G123)</f>
        <v>313.89999999999998</v>
      </c>
    </row>
    <row r="33" spans="1:4" s="17" customFormat="1" x14ac:dyDescent="0.25">
      <c r="A33" s="14">
        <v>25</v>
      </c>
      <c r="B33" s="15" t="s">
        <v>27</v>
      </c>
      <c r="C33" s="14">
        <v>1</v>
      </c>
      <c r="D33" s="16">
        <f>SUM('ТГ зв'!G125)</f>
        <v>268.911</v>
      </c>
    </row>
    <row r="34" spans="1:4" s="17" customFormat="1" x14ac:dyDescent="0.25">
      <c r="A34" s="14">
        <v>26</v>
      </c>
      <c r="B34" s="15" t="s">
        <v>29</v>
      </c>
      <c r="C34" s="14">
        <v>20</v>
      </c>
      <c r="D34" s="16">
        <f>SUM('ТГ зв'!G127:G146)</f>
        <v>23386.407999999999</v>
      </c>
    </row>
    <row r="35" spans="1:4" s="17" customFormat="1" x14ac:dyDescent="0.25">
      <c r="A35" s="14">
        <v>27</v>
      </c>
      <c r="B35" s="15" t="s">
        <v>42</v>
      </c>
      <c r="C35" s="14">
        <v>2</v>
      </c>
      <c r="D35" s="16">
        <f>SUM('ТГ зв'!G148:G149)</f>
        <v>1275</v>
      </c>
    </row>
    <row r="36" spans="1:4" x14ac:dyDescent="0.25">
      <c r="A36" s="11"/>
      <c r="B36" s="12" t="s">
        <v>58</v>
      </c>
      <c r="C36" s="23">
        <f>C37+C40+C41+C39</f>
        <v>15</v>
      </c>
      <c r="D36" s="13">
        <f>D37+D40+D41+D39+D38</f>
        <v>10750.086000000001</v>
      </c>
    </row>
    <row r="37" spans="1:4" s="17" customFormat="1" x14ac:dyDescent="0.25">
      <c r="A37" s="14">
        <v>28</v>
      </c>
      <c r="B37" s="15" t="s">
        <v>22</v>
      </c>
      <c r="C37" s="14">
        <v>15</v>
      </c>
      <c r="D37" s="16">
        <f>SUM('ТГ зв'!G152:G166)</f>
        <v>10750.086000000001</v>
      </c>
    </row>
    <row r="38" spans="1:4" s="17" customFormat="1" x14ac:dyDescent="0.25">
      <c r="A38" s="14">
        <v>29</v>
      </c>
      <c r="B38" s="15" t="s">
        <v>46</v>
      </c>
      <c r="C38" s="14">
        <v>0</v>
      </c>
      <c r="D38" s="16">
        <v>0</v>
      </c>
    </row>
    <row r="39" spans="1:4" s="17" customFormat="1" x14ac:dyDescent="0.25">
      <c r="A39" s="14">
        <v>30</v>
      </c>
      <c r="B39" s="15" t="s">
        <v>33</v>
      </c>
      <c r="C39" s="14">
        <v>0</v>
      </c>
      <c r="D39" s="16">
        <v>0</v>
      </c>
    </row>
    <row r="40" spans="1:4" s="17" customFormat="1" x14ac:dyDescent="0.25">
      <c r="A40" s="14">
        <v>31</v>
      </c>
      <c r="B40" s="15" t="s">
        <v>35</v>
      </c>
      <c r="C40" s="14">
        <v>0</v>
      </c>
      <c r="D40" s="16">
        <v>0</v>
      </c>
    </row>
    <row r="41" spans="1:4" s="17" customFormat="1" x14ac:dyDescent="0.25">
      <c r="A41" s="14">
        <v>32</v>
      </c>
      <c r="B41" s="15" t="s">
        <v>40</v>
      </c>
      <c r="C41" s="14">
        <v>0</v>
      </c>
      <c r="D41" s="16">
        <v>0</v>
      </c>
    </row>
    <row r="42" spans="1:4" x14ac:dyDescent="0.25">
      <c r="A42" s="11"/>
      <c r="B42" s="12" t="s">
        <v>59</v>
      </c>
      <c r="C42" s="27">
        <f>C43+C44+C45+C47+C49+C50+ C51+C52+C54+C46+C53+C55+C48+C56</f>
        <v>27</v>
      </c>
      <c r="D42" s="13">
        <f>D43+D44+D45+D47+D49+D50+ D51+D52+D54+D46+D53+D55+D48+D56</f>
        <v>18225.033999999996</v>
      </c>
    </row>
    <row r="43" spans="1:4" s="17" customFormat="1" x14ac:dyDescent="0.25">
      <c r="A43" s="14">
        <v>33</v>
      </c>
      <c r="B43" s="15" t="s">
        <v>26</v>
      </c>
      <c r="C43" s="14">
        <v>10</v>
      </c>
      <c r="D43" s="16">
        <f>SUM('ТГ зв'!G173:G182)</f>
        <v>6827.5099999999993</v>
      </c>
    </row>
    <row r="44" spans="1:4" s="17" customFormat="1" x14ac:dyDescent="0.25">
      <c r="A44" s="14">
        <v>34</v>
      </c>
      <c r="B44" s="15" t="s">
        <v>9</v>
      </c>
      <c r="C44" s="14">
        <v>4</v>
      </c>
      <c r="D44" s="16">
        <f>SUM('ТГ зв'!G184:G187)</f>
        <v>2112.8000000000002</v>
      </c>
    </row>
    <row r="45" spans="1:4" s="17" customFormat="1" x14ac:dyDescent="0.25">
      <c r="A45" s="14">
        <v>35</v>
      </c>
      <c r="B45" s="15" t="s">
        <v>13</v>
      </c>
      <c r="C45" s="14">
        <v>0</v>
      </c>
      <c r="D45" s="16">
        <v>0</v>
      </c>
    </row>
    <row r="46" spans="1:4" s="17" customFormat="1" x14ac:dyDescent="0.25">
      <c r="A46" s="14">
        <v>36</v>
      </c>
      <c r="B46" s="15" t="s">
        <v>32</v>
      </c>
      <c r="C46" s="14">
        <v>0</v>
      </c>
      <c r="D46" s="16">
        <v>0</v>
      </c>
    </row>
    <row r="47" spans="1:4" s="17" customFormat="1" x14ac:dyDescent="0.25">
      <c r="A47" s="14">
        <v>37</v>
      </c>
      <c r="B47" s="15" t="s">
        <v>16</v>
      </c>
      <c r="C47" s="14">
        <v>1</v>
      </c>
      <c r="D47" s="16">
        <f>SUM('ТГ зв'!G191)</f>
        <v>420</v>
      </c>
    </row>
    <row r="48" spans="1:4" s="17" customFormat="1" x14ac:dyDescent="0.25">
      <c r="A48" s="14">
        <v>38</v>
      </c>
      <c r="B48" s="15" t="s">
        <v>48</v>
      </c>
      <c r="C48" s="14">
        <v>1</v>
      </c>
      <c r="D48" s="16">
        <f>SUM('ТГ зв'!G193)</f>
        <v>992.76300000000003</v>
      </c>
    </row>
    <row r="49" spans="1:1017" s="17" customFormat="1" x14ac:dyDescent="0.25">
      <c r="A49" s="14">
        <v>39</v>
      </c>
      <c r="B49" s="15" t="s">
        <v>20</v>
      </c>
      <c r="C49" s="14">
        <v>1</v>
      </c>
      <c r="D49" s="16">
        <f>SUM('ТГ зв'!G195)</f>
        <v>1289.184</v>
      </c>
    </row>
    <row r="50" spans="1:1017" s="17" customFormat="1" x14ac:dyDescent="0.25">
      <c r="A50" s="14">
        <v>40</v>
      </c>
      <c r="B50" s="15" t="s">
        <v>23</v>
      </c>
      <c r="C50" s="14">
        <v>0</v>
      </c>
      <c r="D50" s="16">
        <v>0</v>
      </c>
    </row>
    <row r="51" spans="1:1017" s="17" customFormat="1" x14ac:dyDescent="0.25">
      <c r="A51" s="14">
        <v>41</v>
      </c>
      <c r="B51" s="15" t="s">
        <v>24</v>
      </c>
      <c r="C51" s="14">
        <v>0</v>
      </c>
      <c r="D51" s="16">
        <v>0</v>
      </c>
    </row>
    <row r="52" spans="1:1017" s="17" customFormat="1" x14ac:dyDescent="0.25">
      <c r="A52" s="14">
        <v>42</v>
      </c>
      <c r="B52" s="15" t="s">
        <v>25</v>
      </c>
      <c r="C52" s="14">
        <v>0</v>
      </c>
      <c r="D52" s="16">
        <v>0</v>
      </c>
    </row>
    <row r="53" spans="1:1017" s="17" customFormat="1" x14ac:dyDescent="0.25">
      <c r="A53" s="14">
        <v>43</v>
      </c>
      <c r="B53" s="15" t="s">
        <v>39</v>
      </c>
      <c r="C53" s="14">
        <v>0</v>
      </c>
      <c r="D53" s="16">
        <v>0</v>
      </c>
    </row>
    <row r="54" spans="1:1017" s="17" customFormat="1" x14ac:dyDescent="0.25">
      <c r="A54" s="14">
        <v>44</v>
      </c>
      <c r="B54" s="15" t="s">
        <v>10</v>
      </c>
      <c r="C54" s="14">
        <v>6</v>
      </c>
      <c r="D54" s="16">
        <f>SUM('ТГ зв'!G201:G206)</f>
        <v>5416.1589999999997</v>
      </c>
    </row>
    <row r="55" spans="1:1017" s="17" customFormat="1" x14ac:dyDescent="0.25">
      <c r="A55" s="14">
        <v>45</v>
      </c>
      <c r="B55" s="15" t="s">
        <v>41</v>
      </c>
      <c r="C55" s="14">
        <v>1</v>
      </c>
      <c r="D55" s="16">
        <f>SUM('ТГ зв'!G208:G208)</f>
        <v>348</v>
      </c>
    </row>
    <row r="56" spans="1:1017" s="17" customFormat="1" x14ac:dyDescent="0.25">
      <c r="A56" s="14">
        <v>46</v>
      </c>
      <c r="B56" s="15" t="s">
        <v>50</v>
      </c>
      <c r="C56" s="14">
        <v>3</v>
      </c>
      <c r="D56" s="16">
        <f>SUM('ТГ зв'!G210:G212)</f>
        <v>818.61799999999994</v>
      </c>
    </row>
    <row r="64" spans="1:1017" s="4" customFormat="1" x14ac:dyDescent="0.25">
      <c r="A64" s="3"/>
      <c r="B64" s="5"/>
      <c r="C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</row>
  </sheetData>
  <autoFilter ref="A4:D56"/>
  <sortState ref="A26:AMH35">
    <sortCondition ref="A26"/>
  </sortState>
  <mergeCells count="1">
    <mergeCell ref="A1:D1"/>
  </mergeCells>
  <pageMargins left="0.78740157480314965" right="0.70866141732283472" top="0.59055118110236227" bottom="0.5905511811023622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ТГ зв</vt:lpstr>
      <vt:lpstr>На оборонні роб</vt:lpstr>
      <vt:lpstr>Зведена</vt:lpstr>
      <vt:lpstr>Зведена!Заголовки_для_печати</vt:lpstr>
      <vt:lpstr>'ТГ зв'!Заголовки_для_печати</vt:lpstr>
      <vt:lpstr>Зведена!Область_печати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2026-01-30T07:56:23Z</dcterms:modified>
</cp:coreProperties>
</file>