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Юхимец_ПК\бухгалтерія\Программа 2021-2023_ВИКОНАННЯ\КУЛЬТУРА_2025-2027\проєкт програми\на Страт комунікації\"/>
    </mc:Choice>
  </mc:AlternateContent>
  <xr:revisionPtr revIDLastSave="0" documentId="13_ncr:1_{2CFF90AC-2BD8-4C28-A33A-69DEE95296A5}" xr6:coauthVersionLast="36" xr6:coauthVersionMax="36" xr10:uidLastSave="{00000000-0000-0000-0000-000000000000}"/>
  <bookViews>
    <workbookView xWindow="0" yWindow="0" windowWidth="23040" windowHeight="9804" xr2:uid="{00000000-000D-0000-FFFF-FFFF00000000}"/>
  </bookViews>
  <sheets>
    <sheet name="Sheet1" sheetId="1" r:id="rId1"/>
  </sheets>
  <definedNames>
    <definedName name="_xlnm.Print_Area" localSheetId="0">Sheet1!$A$1:$S$142</definedName>
  </definedNames>
  <calcPr calcId="191029"/>
</workbook>
</file>

<file path=xl/calcChain.xml><?xml version="1.0" encoding="utf-8"?>
<calcChain xmlns="http://schemas.openxmlformats.org/spreadsheetml/2006/main">
  <c r="M133" i="1" l="1"/>
  <c r="L133" i="1" s="1"/>
  <c r="M113" i="1"/>
  <c r="M94" i="1"/>
  <c r="M77" i="1"/>
  <c r="M76" i="1"/>
  <c r="M69" i="1"/>
  <c r="M68" i="1"/>
  <c r="N61" i="1"/>
  <c r="N60" i="1"/>
  <c r="M61" i="1"/>
  <c r="M60" i="1"/>
  <c r="M41" i="1"/>
  <c r="M40" i="1"/>
  <c r="L40" i="1" s="1"/>
  <c r="N41" i="1"/>
  <c r="O41" i="1"/>
  <c r="P41" i="1"/>
  <c r="Q41" i="1"/>
  <c r="N40" i="1"/>
  <c r="O40" i="1"/>
  <c r="P40" i="1"/>
  <c r="Q40" i="1"/>
  <c r="N134" i="1"/>
  <c r="O134" i="1"/>
  <c r="P134" i="1"/>
  <c r="Q134" i="1"/>
  <c r="M134" i="1"/>
  <c r="N133" i="1"/>
  <c r="O133" i="1"/>
  <c r="P133" i="1"/>
  <c r="Q133" i="1"/>
  <c r="L129" i="1"/>
  <c r="N114" i="1"/>
  <c r="O114" i="1"/>
  <c r="P114" i="1"/>
  <c r="Q114" i="1"/>
  <c r="L107" i="1"/>
  <c r="L105" i="1"/>
  <c r="L113" i="1"/>
  <c r="N113" i="1"/>
  <c r="O113" i="1"/>
  <c r="P113" i="1"/>
  <c r="Q113" i="1"/>
  <c r="M114" i="1"/>
  <c r="L92" i="1"/>
  <c r="L87" i="1"/>
  <c r="L74" i="1"/>
  <c r="L73" i="1"/>
  <c r="L72" i="1"/>
  <c r="L76" i="1" s="1"/>
  <c r="C72" i="1"/>
  <c r="N96" i="1" l="1"/>
  <c r="O96" i="1"/>
  <c r="P96" i="1"/>
  <c r="Q96" i="1"/>
  <c r="M96" i="1"/>
  <c r="L96" i="1" s="1"/>
  <c r="N94" i="1"/>
  <c r="O94" i="1"/>
  <c r="P94" i="1"/>
  <c r="Q94" i="1"/>
  <c r="N77" i="1"/>
  <c r="N138" i="1" s="1"/>
  <c r="O77" i="1"/>
  <c r="O138" i="1" s="1"/>
  <c r="P77" i="1"/>
  <c r="Q77" i="1"/>
  <c r="Q138" i="1" s="1"/>
  <c r="L77" i="1"/>
  <c r="N76" i="1"/>
  <c r="O76" i="1"/>
  <c r="P76" i="1"/>
  <c r="Q76" i="1"/>
  <c r="L65" i="1"/>
  <c r="N69" i="1"/>
  <c r="O69" i="1"/>
  <c r="P69" i="1"/>
  <c r="Q69" i="1"/>
  <c r="N68" i="1"/>
  <c r="O68" i="1"/>
  <c r="P68" i="1"/>
  <c r="Q68" i="1"/>
  <c r="P61" i="1"/>
  <c r="P138" i="1" s="1"/>
  <c r="O61" i="1"/>
  <c r="Q61" i="1"/>
  <c r="P60" i="1"/>
  <c r="O60" i="1"/>
  <c r="O136" i="1" s="1"/>
  <c r="Q60" i="1"/>
  <c r="L58" i="1"/>
  <c r="N136" i="1"/>
  <c r="P136" i="1"/>
  <c r="Q136" i="1"/>
  <c r="L94" i="1" l="1"/>
  <c r="C21" i="1"/>
  <c r="L20" i="1" l="1"/>
  <c r="L22" i="1"/>
  <c r="L69" i="1" l="1"/>
  <c r="L68" i="1"/>
  <c r="C49" i="1" l="1"/>
  <c r="C58" i="1" l="1"/>
  <c r="L134" i="1" l="1"/>
  <c r="L131" i="1"/>
  <c r="C131" i="1"/>
  <c r="C129" i="1"/>
  <c r="C120" i="1"/>
  <c r="C119" i="1"/>
  <c r="M43" i="1"/>
  <c r="M140" i="1" s="1"/>
  <c r="L140" i="1" s="1"/>
  <c r="L41" i="1"/>
  <c r="C29" i="1"/>
  <c r="C20" i="1"/>
  <c r="C19" i="1"/>
  <c r="C38" i="1"/>
  <c r="L38" i="1"/>
  <c r="K38" i="1"/>
  <c r="C36" i="1"/>
  <c r="L36" i="1"/>
  <c r="K36" i="1"/>
  <c r="L43" i="1" l="1"/>
  <c r="L47" i="1" l="1"/>
  <c r="K47" i="1"/>
  <c r="L114" i="1"/>
  <c r="C101" i="1"/>
  <c r="L61" i="1" l="1"/>
  <c r="M138" i="1"/>
  <c r="L138" i="1" s="1"/>
  <c r="C75" i="1"/>
  <c r="C67" i="1" l="1"/>
  <c r="C73" i="1"/>
  <c r="C74" i="1"/>
  <c r="C91" i="1" l="1"/>
  <c r="C89" i="1"/>
  <c r="C50" i="1" l="1"/>
  <c r="C56" i="1"/>
  <c r="C52" i="1"/>
  <c r="C65" i="1" l="1"/>
  <c r="C107" i="1"/>
  <c r="C34" i="1"/>
  <c r="C105" i="1"/>
  <c r="C32" i="1"/>
  <c r="C30" i="1"/>
  <c r="C54" i="1"/>
  <c r="K107" i="1"/>
  <c r="L34" i="1"/>
  <c r="K34" i="1"/>
  <c r="K105" i="1"/>
  <c r="L32" i="1"/>
  <c r="K32" i="1"/>
  <c r="L56" i="1"/>
  <c r="K56" i="1"/>
  <c r="L30" i="1"/>
  <c r="K30" i="1"/>
  <c r="L54" i="1"/>
  <c r="K54" i="1"/>
  <c r="L52" i="1"/>
  <c r="K52" i="1"/>
  <c r="L50" i="1"/>
  <c r="K50" i="1"/>
  <c r="C125" i="1" l="1"/>
  <c r="C126" i="1"/>
  <c r="C128" i="1"/>
  <c r="C124" i="1"/>
  <c r="C117" i="1"/>
  <c r="C111" i="1" l="1"/>
  <c r="C99" i="1"/>
  <c r="C103" i="1"/>
  <c r="C92" i="1" l="1"/>
  <c r="M136" i="1"/>
  <c r="K92" i="1"/>
  <c r="C85" i="1"/>
  <c r="C84" i="1"/>
  <c r="C82" i="1"/>
  <c r="L136" i="1" l="1"/>
  <c r="C87" i="1"/>
  <c r="K87" i="1"/>
  <c r="L23" i="1"/>
  <c r="L25" i="1"/>
  <c r="C48" i="1"/>
  <c r="C45" i="1"/>
  <c r="L45" i="1"/>
  <c r="L60" i="1" s="1"/>
  <c r="C27" i="1"/>
  <c r="C25" i="1"/>
  <c r="C23" i="1"/>
  <c r="C64" i="1"/>
  <c r="C17" i="1"/>
  <c r="L27" i="1"/>
  <c r="K27" i="1"/>
  <c r="K25" i="1"/>
  <c r="L17" i="1"/>
</calcChain>
</file>

<file path=xl/sharedStrings.xml><?xml version="1.0" encoding="utf-8"?>
<sst xmlns="http://schemas.openxmlformats.org/spreadsheetml/2006/main" count="317" uniqueCount="196">
  <si>
    <t>обласний бюджет</t>
  </si>
  <si>
    <t>Разом за завданням 3</t>
  </si>
  <si>
    <t>Разом за завданням 4</t>
  </si>
  <si>
    <t>Разом за завданням 5</t>
  </si>
  <si>
    <t>кількість охопленого населення, осіб</t>
  </si>
  <si>
    <t>Разом за завданням 6</t>
  </si>
  <si>
    <t>Разом за Програмою</t>
  </si>
  <si>
    <t>Найменування завдання</t>
  </si>
  <si>
    <t>Найменування показника</t>
  </si>
  <si>
    <t>Значення показника</t>
  </si>
  <si>
    <t>Найменування заходу</t>
  </si>
  <si>
    <t>Відповідальний виконавець</t>
  </si>
  <si>
    <t>Джерела та орієнтовні обсяги видатків (тис. грн)
.</t>
  </si>
  <si>
    <t>У тому числі за роками</t>
  </si>
  <si>
    <t>усього</t>
  </si>
  <si>
    <t>* Визначені форми проведення заходів: семінари, семінари-тренінги, тренінги, круглі столи, конференції, форуми, акції, конкурси, фестивалі, ігри, пленери, табори, походи, зльоти, збори-походи, вишколи, дебати, дослідження, моніторинги, рекомендації, воркшопи, турніри, вебінари, презентації, інформаційні кампанії, розроблення інформаційних та візуальних матеріалів, виготовлення та розповсюдження фільмів та реклами.</t>
  </si>
  <si>
    <t xml:space="preserve">Разом за завданням 1 </t>
  </si>
  <si>
    <t>-</t>
  </si>
  <si>
    <t>кількість педагогічних працівників, які підвищили кваліфікацію протягом року, осіб</t>
  </si>
  <si>
    <t>кількість талановитих дітей-учнів мистецьких шкіл та закладів культури, які отримують щорічну творчу стипендію, осіб</t>
  </si>
  <si>
    <t>кількість елементів нематеріальної культурної спадщини, внесених до обласного переліу елементів нематеріальної культурної спадщини Донецької області, од.</t>
  </si>
  <si>
    <t xml:space="preserve">1) надання щорічних творчих стипендій талановитим дітям-учням мистецьких шкіл та закладів культури  Донецької області </t>
  </si>
  <si>
    <t>2) інвентаризація облікових справ на об'єкти культурної спадщини</t>
  </si>
  <si>
    <t>кількість
примірників книг, екз.</t>
  </si>
  <si>
    <t>2) впровадження нестаціонарних форм обслуговування населення: відкриття книжкових поличок;  впровадження проєкту «Бібліотека у валізі»</t>
  </si>
  <si>
    <t>кількість створених книжкопих поличок, од.</t>
  </si>
  <si>
    <t>кількість бібліотечних фахівців, які підвищили кваліфікацію протягом року, осіб</t>
  </si>
  <si>
    <t>3) підвищення професійної компетенції працівників бібліотечних закладів шляхом проведення навчально-методичних заходів (циклів семінарів-практикумів, вебінарів, тренінгів, консультацій, онлайн-зустрічей тощо)</t>
  </si>
  <si>
    <t>кількість затверджених місцевих програм з розвитку та популяризації державної мови, од.</t>
  </si>
  <si>
    <t>кількість об’єктів топонімії на території громад, перейменованих відповідно до ЗУ "Про засудження та заборону пропаганди російської імперської політики в Україні і деколонізацію топонімії", од.</t>
  </si>
  <si>
    <t>кількість проведених семінарів на тему популяризації державної мови та організованих мовних клубів на базі бібліотек, од.</t>
  </si>
  <si>
    <t>Разом за завданням 7</t>
  </si>
  <si>
    <t>Управління культури і туризму Донецької облдержадміністрації, «Донецький обласний художній музей», «Донецький обласний краєзнавчий музей», КЗ «Адміністрація державного історико-архітектурного заповідника у м. Святогірську»</t>
  </si>
  <si>
    <t>3. Створення безбар’єрного культурного простору</t>
  </si>
  <si>
    <t>Разом за завданням 2</t>
  </si>
  <si>
    <t>кількість інвентаризованих облікових справ на об'єкти культурної спадщини, од.</t>
  </si>
  <si>
    <t>Управління культури і туризму облдержадміністрації,  комунальний заклад "Донецький академічний обласний драматичний театр (м. Маріуполь)", комунальний заклад "Бахмутський фаховий коледж культури і мистецтв імені Івана Карабиця", комунальна установа культури "Донецький обласний навчально-методичний центр культури"</t>
  </si>
  <si>
    <t>кількість проведених заходів, од</t>
  </si>
  <si>
    <t xml:space="preserve">1) проведення навчальних модулів з питань безбар’єрного доступу до культурних послуг і підтримки психічного та ментального здоров’я. Організація онлайн-екскурсій, театральних вистав, фестивалів, концертів та художніх виставок, доступності бібліотечних послуг та мистецької освіти. Створення інтерактивних платформ для участі в культурних заходах та обміну досвідом. </t>
  </si>
  <si>
    <t>кількість проведених виставок, од</t>
  </si>
  <si>
    <t>1) організація та проведення тимчасових виставок в приміщеннях закладів-партнерів, зокрема про історію та культуру Донецької області, впровадження гнучких моделей музейної роботи</t>
  </si>
  <si>
    <t>кількість оцифрованих предметів, од</t>
  </si>
  <si>
    <t>2) проведення культурно-просвітницьких акцій (заходів), форумів, науково-практичних конференцій у громадах-партнерах</t>
  </si>
  <si>
    <t>3) збереження, облік та цифрова фіксація музейних колекцій з метою створення резервних електронних переліків музейного зібрання та цифрових освітніх продуктів для презентації культурної спадщини</t>
  </si>
  <si>
    <t>кількість реалізованих програм, проєктів та проведених заходів, од</t>
  </si>
  <si>
    <t>кількість внесених
об’єктів до реєстру
пошкоджених/
зруйнованих об’єктів
культурної спадщини, од</t>
  </si>
  <si>
    <t>у разі
пошкодження</t>
  </si>
  <si>
    <t>відсоток музейних працівників, які підвищили кваліфікацію протягом року, осіб</t>
  </si>
  <si>
    <t>1) моніторинг нерухомих об’єктів культурної спадщини, які пошкоджено внаслідок військової агресії Російської Федерації проти України</t>
  </si>
  <si>
    <t>кількість територіальних громад долучених до проєкту, од.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</si>
  <si>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ВА населених пунктів, виконавчі комітети міських, селищних, сільських рад (за згодою)</t>
  </si>
  <si>
    <t>кількість охоплених учнів мистецьких шкіл, осіб</t>
  </si>
  <si>
    <t>кількість охоплених викладачів музично-теоретичних дисциплін початкових спеціалізованих мистецьких навчальних закладів, осіб</t>
  </si>
  <si>
    <t>кількість охоплених юних виконавців, осіб</t>
  </si>
  <si>
    <t xml:space="preserve">Завдання і заходи </t>
  </si>
  <si>
    <t xml:space="preserve">обласний бюджет
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</si>
  <si>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комунальний заклад культури "Донецький обласний художній музей", комунальний заклад "Донецький академічний обласний драматичний театр (м. Маріуполь)", "Донецький обласний краєзнавчий музей", комунальний заклад "Адміністрація державного історико-архітектурного заповідника у м.Святогірську", комунальний заклад культури "Донецька обласна бібліотека для дітей", ВА населених пунктів (за згодою)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</si>
  <si>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комунальний заклад "Донецький академічний обласний драматичний театр (м.Маріуполь)", комунальний заклад культури "Донецький обласний художній музей", "Донецький обласний краєзнавчий музей", комунальний заклад "Адміністрація державного історико-архітектурного заповідника у м.Святогірську",  комунальний заклад культури "Донецька обласна бібліотека для дітей", ВА населених пунктів (за згодою)</t>
  </si>
  <si>
    <t xml:space="preserve"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комунальний заклад "Донецький академічний обласний драматичний театр (м.Маріуполь)", комунальний заклад культури "Донецький обласний художній музей", "Донецький обласний краєзнавчий музей", комунальний заклад "Адміністрація державного історико-архітектурного заповідника у м.Святогірську", комунальний заклад культури "Донецька обласна бібліотека для дітей", д культури "Донецька обласна бібліотека для дітей", ВА населених пунктів (за згодою)        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</si>
  <si>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комунальний заклад "Донецький академічний обласний драматичний театр (м.Маріуполь)", комунальний заклад культури "Донецький обласний художній музей", "Донецький обласний краєзнавчий музей", комунальний заклад "Адміністрація державного історико-архітектурного заповідника у м.Святогірську", комунальний заклад культури "Донецька обласна бібліотека для дітей", ВА населених пунктів (за згодою)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</si>
  <si>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"Адміністрація державного історико-архітектурного заповідника у м.Святогірську", "Донецький обласний краєзнавчий музей", комунальний заклад культури "Донецький обласний художній музей", ВА населених пунктів (за згодою)</t>
  </si>
  <si>
    <r>
      <t xml:space="preserve"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</t>
    </r>
    <r>
      <rPr>
        <sz val="11"/>
        <rFont val="Times New Roman"/>
        <family val="1"/>
        <charset val="204"/>
      </rPr>
      <t>комунальний заклад культури "Донецький обласний художній музей", "Донецький обласний краєзнавчий музей", комунальний заклад "Адміністрація державного історико-архітектурного заповідника у м.Святогірську", комунальний заклад культури "Донецька обласна бібліотека для дітей", комунальний заклад "Донецький академічний обласний драматичний театр(м. Маріуполь)"</t>
    </r>
    <r>
      <rPr>
        <sz val="11"/>
        <color theme="1"/>
        <rFont val="Times New Roman"/>
        <family val="1"/>
        <charset val="204"/>
      </rPr>
      <t>, ВА населених пунктів (за згодою)</t>
    </r>
  </si>
  <si>
    <t>Управління культури і туризму облдержадміністрації, комунальний заклад "Бахмутський фаховий коледж культури і мистецтв імені Івана Карабиця", ВА населених пунктів (за згодою)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</si>
  <si>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культури "Донецька обласна бібліотека для дітей", ВА населених пунктів (за згодою)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</si>
  <si>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ВА населених пунктів (за згодою)</t>
  </si>
  <si>
    <t>Управління культури і туризму облдержадміністрації, комунальний заклад культури "Донецька обласна бібліотека для дітей", ВА населених пунктів (за згодою)</t>
  </si>
  <si>
    <t>Управління культури і туризму ОДА, комунальна установа культури "Донецький обласний навчально-методичний центр культури", ВА населених пунктів (за згодою)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</si>
  <si>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ВА населених пунктів (за згодою)</t>
  </si>
  <si>
    <t>Управління культури і туризму облдержадміністрації, КЗ «Адміністрація державного історико-архітектурного заповідника у м. Святогірську», «Донецький обласний краєзнавчий музей», ВА населених пунктів (за згодою)</t>
  </si>
  <si>
    <t>Управління культури і туризму облдержадміністрації,  ВА населених пунктів (за згодою)</t>
  </si>
  <si>
    <r>
      <t>Управління культури і туризму облдер</t>
    </r>
    <r>
      <rPr>
        <sz val="11"/>
        <rFont val="Times New Roman"/>
        <family val="1"/>
        <charset val="204"/>
      </rPr>
      <t>жадміністрації, комунальний заклад культури "Донецька обласна бібліотека для дітей", ВА населених пунктів (за згодою)</t>
    </r>
  </si>
  <si>
    <t>Управління культури і туризму Донецької облдержадміністрації, «Донецький обласний художній музей», «Донецький обласний краєзнавчий музей», КЗ «Адміністрація державного історико-архітектурного заповідника у м. Святогірську»,  ВА населених пунктів (за згодою)</t>
  </si>
  <si>
    <t>Управління культури і туризму Донецької облдержадміністрації, «Донецький обласний художній музей», «Донецький обласний краєзнавчий музей», КЗ «Адміністрація державного історико-архітектурного заповідника у м. Святогірську»ВА населених пунктів (за згодою)</t>
  </si>
  <si>
    <t>Очікувані результати</t>
  </si>
  <si>
    <t xml:space="preserve">Проведено заходи з утвердження патріотичних цінностей, переконань і поваги до культурного та історичного минулого України, збагачення духовного потенціалу населення </t>
  </si>
  <si>
    <t>1. Збереження творчого потенціалу та культурного простору області з урахуванням безпекових викликів</t>
  </si>
  <si>
    <t>РОЗДІЛ II. Збереження та розвиток мистецької освіти як фундамент культурного капіталу області</t>
  </si>
  <si>
    <t>2. Підтримка мистецького потенціалу Донецької області через збереження мистецької освіти в умовах повномасштабного військового вторгнення і повоєнного відновлення та вживання стимулюючих заходів</t>
  </si>
  <si>
    <t>РОЗДІЛ III. Забезпечення доступності культурних послуг для населення з урахуванням безпекових викликів</t>
  </si>
  <si>
    <t>Забезпечено доступ до культурних послуг (бібліотечних, театральних, музейних та мистецької освіти) для осіб з різними фізичними та соціальними можливостями завдяки впровадженню політики безбар’єрності та засобів підтримки ментального благополуччя</t>
  </si>
  <si>
    <t>Управління культури і туризму облдержадміністрації,  «Донецький обласний краєзнавчий музей», комунальна установа культури  «Донецький обласний навчально-методичний центр культури», ВА населених пунктів (за згодою)</t>
  </si>
  <si>
    <t>кількість проведених семенарів, нарад, консультацій по НКС, од.</t>
  </si>
  <si>
    <t>кількість елементів НКС, внесених до Національного переліку елементів нематеріальної культурної спадщини України, од.</t>
  </si>
  <si>
    <t>Створено реєстр пошкоджених/зруйнованих об'єктів культурної спадщини з фотофіксацією та описами</t>
  </si>
  <si>
    <t>Здійснено заходи щодо інвентаризації облікових справ на об'єкти культурної спадщини</t>
  </si>
  <si>
    <t>Покращено доступ громадян до сучасної україномовної літератури різного направлення, підвищено рівень культурного розвитку, здійснено заходи щодо підтримки національної ідентичності та сприяння розвитку читацьких інтересів у різних вікових та соціальних групах населення</t>
  </si>
  <si>
    <t xml:space="preserve">Підвищено професійну компетенцію працівників бібліотечних закладів </t>
  </si>
  <si>
    <t>1) комплектування бібліотечних фондів</t>
  </si>
  <si>
    <t>Здійснено заходи щодо усунення суперечностей мовної ідентичності і мовних практик у населення та збільшено частку громадян, які використовують українську мову в побуті; зміцнено позицію української мови в культурно-інформаційному просторі регіону; зміцнено статус української мови як мови міжетнічного спілкування та порозуміння; збільшено частку культурного продукту, виконаного українською мовою; забезпечено дотримання прав громадян України на отримання інформації та культурних послуг державною мовою; очищено публічний простір від об'єктів топонімії, що містять символіку російської імперської політики або присвячені особам/подіям, пов’язаним з реалізацією російської імперської політики</t>
  </si>
  <si>
    <t>Створено цифровий архів музених колекцій, здвйснено заходи щодо поширення інформації  про матеріальну і культурну спадщину області</t>
  </si>
  <si>
    <t xml:space="preserve">Підвищено професійну компетенцію працівників музейних закладів </t>
  </si>
  <si>
    <t>4) організація та проведення обласного конкурсу серед юних читачів "Я- майбутнє Донеччини"</t>
  </si>
  <si>
    <t>Створено умови для самореалізації обдарованих учнів та викладачів мистецьких шкіл області</t>
  </si>
  <si>
    <t>РОЗДІЛ IV. Заходи розвитку театральної, гастрольної та концертної діяльності</t>
  </si>
  <si>
    <t>5) організація та реалізація проєкту "У пошуках спадку"</t>
  </si>
  <si>
    <t>Управління культури і туризму облдержадміністрації, комунальний заклад "Донецький академічний обласний драматичний театр (м. Маріуполь)", комунальна установа культури "Донецький обласний навчально-методичний центр культури"</t>
  </si>
  <si>
    <t>кількість театральних заходів та фестивалів, у яких взято участь, од</t>
  </si>
  <si>
    <t>кількість охоплених глядачів, осіб</t>
  </si>
  <si>
    <t>Управління культури і туризму облдержадміністрації, комунальний заклад "Донецький академічний обласний драматичний театр (м. Маріуполь)"</t>
  </si>
  <si>
    <t xml:space="preserve">Забезпечено сталу присутність українського культурного продукту в міжнародному інформаційному просторі, що сприятиме збереженню уваги світової спільноти до України, залученню додаткових ресурсів для відновлення сфери культури регіону та формуванню міжнародної коаліції на підтримку національної ідентичності в умовах збройної агресії Російської Федерації проти України
</t>
  </si>
  <si>
    <t>Здійснено заходи щодо популяризації та доступнсті театральної, гастрольної та концертної діяльності, реалізовано проєкти, що переосмислюють локальну історію та формують нову візію ідентичності регіону через сучасну драматургію</t>
  </si>
  <si>
    <t>Управління культури і туризму облдержадміністрації, комунальна установа культури "Донецький обласний навчально- методичний центр культури"</t>
  </si>
  <si>
    <t>3) організація заходів щодо підвищення кваліфікації для викладачів мистецьких шкіл (проведення семінарів, тренінгів), у т.ч. з питань інклюзивної мистецької освіти</t>
  </si>
  <si>
    <t>5) організація та проведення обласного конкурсу для учнів мистецьких шкіл "Крок до Олімпу"</t>
  </si>
  <si>
    <t>6) організація та проведення  обласного конкурсу для викладачів музично-теоретичних дисциплін початкових спеціалізованих мистецьких навчальних закладів "Paleterum"</t>
  </si>
  <si>
    <t xml:space="preserve">7) організація та проведення обласного огляду-конкурсу "Бахмутська весна" серед учнів початкових спеціалізованих мистецьких навчальних закладів Донецької області
</t>
  </si>
  <si>
    <t>8) організація та проведення відкритого конкурсу юних виконавців "Срібна струна"</t>
  </si>
  <si>
    <t>4. Забезпечення сталої театральної, гастрольної та концертної діяльності через впровадження мобільних форм роботи, трансформацію культурних наративів та реалізацію проєктів культурної дипломатії</t>
  </si>
  <si>
    <t>РОЗДІЛ VI. Збереження бібліотечної справи та формування цілісного україномовного середовища області</t>
  </si>
  <si>
    <t xml:space="preserve"> 6. Підтримка діяльності бібліотек, забезпечення прав громадян на бібліотечне обслуговування, загальну доступність до інформації та культурних цінностей, зміцнення та захист мовного простору області</t>
  </si>
  <si>
    <t xml:space="preserve">5) організація та проведення культурно-мистецьких акцій бібліотечний воркшоп "LitArt"
</t>
  </si>
  <si>
    <t>6) зміцнення статусу української мови та її популяризація в регіоні</t>
  </si>
  <si>
    <t>РОЗДІЛ VIII. Музеї як простори збереження пам'яті і діалогу</t>
  </si>
  <si>
    <t>8. Сприяння розвитку музейного середовища та посилення соціальної ролі музеїв як центрів формування локальної ідентичності</t>
  </si>
  <si>
    <t>Разом за завданням 8</t>
  </si>
  <si>
    <t xml:space="preserve">4) підвищення професійної компетенції працівників музейних закладів шляхом проведення вебінарів, семінарів, тренінгів, сприяння обміну досвідом між фахівцями різних галузей: музейної справи, історії, мистецтва задля проведення практик з меморіалізації війни та розвитку інших професійних компетентностей
</t>
  </si>
  <si>
    <t>6) проведення досліджень, популяризації та інвентаризації елементів НКС, проведення семінарів, нарад, консультацій для представників територіальних громад області, висвітлення інформації в медіапросторі та мережі Інтернет про дослідження елементів НКС</t>
  </si>
  <si>
    <t>7) організація та проведення культурно-мистецького заходу "Діалог культур"</t>
  </si>
  <si>
    <t>РОЗДІЛ I. Забезпечення населення Донецької області культурно-мистецькими послугами. Згуртування внутрішньо переміщеного населення області, яке перемістилося в більш безпечні регіони України, через культуру.</t>
  </si>
  <si>
    <t>2) організація та проведення щорічного творчого звіту талановитих дітей-учнів мистецьких шкіл та закладів культури Донецької області, що отримують обласні творчі стипендії, "Творча імпреза"</t>
  </si>
  <si>
    <t>Забезпечено стимулювання діяльності талановитих дітей-учнів мистецьких шкіл та закладів культури області</t>
  </si>
  <si>
    <t>Підвищено фаховий рівень педагогічних працівників мистецьких шкіл з метою активізації їх творчої діяльності</t>
  </si>
  <si>
    <t xml:space="preserve">5. Захист, збереження, примноження культурної спадщини Донеччини як важливого джерела формування національної, локальної ідентичності та культурного розмаїття </t>
  </si>
  <si>
    <t>Виконано протиаварійні та/або невідкладні консерваційні, ремонтно-реставраційні роботи на об’єктах культурної спадщини у разі стабілізації безпекової ситуації на території області</t>
  </si>
  <si>
    <t>Реалізовано краєзнавчий проєкт "Донеччина на мапі часу"</t>
  </si>
  <si>
    <t>Активізовано роботу територіальних громад щодо пошуку елементів НКС та внесення нових елементів до регіонального/Національного переліків НКС, проведено інвентаризацію елементів (інтерв’ювання, створення архівів дослідницьких документів, фото- та відеофіксація)</t>
  </si>
  <si>
    <t>Здійснено заходи з метою сприяння міжкультурному діалогу, зміцнення суспільної згуртованості, популяризації культурного різноманіття, єднання представників національних спільнот, у тому числі тих, які були вимушені залишити територію області у зв’язку з воєнними діями, та формування атмосфери взаємоповаги і взаємопідтримки</t>
  </si>
  <si>
    <t>Підвищено інтерес юних читачів до української літуратури, історії та культури як фундамент розвитку особистості, створено майданчики для їх самореалізації</t>
  </si>
  <si>
    <t>1) організація та проведення заходів, спрямованих на увічнення пам'яті загиблих (померлих) ветеранів війни, Захисників і Захисниць України, загиблих в полоні, та заходів з меморіалізації подій Війни за Незалежність України шляхом збору усних історій мешканців різних регіонів, створення архівів сучасної історії, документування подій, проведення комеморативних і освітніх проєктів, краєзнавчих досліджень, а також організації круглих столів, форумів, семінарів, тренінгів та інших тематичних заходів</t>
  </si>
  <si>
    <t xml:space="preserve">1) організація та проведення культурно-мистецьких акцій, проєктів, фестивалів, конкурсів, виставок та інших заходів  
</t>
  </si>
  <si>
    <t>кількість охоплених працівників культури і майстрів народного мистецтва, осіб</t>
  </si>
  <si>
    <t>фінансування не потребує</t>
  </si>
  <si>
    <t>кількість проведених заходів, од.</t>
  </si>
  <si>
    <t>кількість
охопленого
населення, осіб</t>
  </si>
  <si>
    <t>Управління культури і туризму облдержадміністрації, комунальна установа культури "Донецький обласний навчально-методичний центр культури"</t>
  </si>
  <si>
    <t>у тому числі за роками</t>
  </si>
  <si>
    <r>
      <t>РОЗДІЛ VII. Практики меморіалізації</t>
    </r>
    <r>
      <rPr>
        <b/>
        <sz val="11"/>
        <rFont val="Times New Roman"/>
        <family val="1"/>
        <charset val="204"/>
      </rPr>
      <t xml:space="preserve"> задля</t>
    </r>
    <r>
      <rPr>
        <b/>
        <sz val="11"/>
        <color theme="1"/>
        <rFont val="Times New Roman"/>
        <family val="1"/>
        <charset val="204"/>
      </rPr>
      <t xml:space="preserve"> формування просторів пам'яті. Відновлення та збереження національної пам'яті Українського
народу.</t>
    </r>
  </si>
  <si>
    <t xml:space="preserve">7. Підвищення обізнаності про
історію України шляхом створення
та поширення тематичних
культурних, інформаційних
продуктів, проведення
культурно-мистецьких ініціатив, спрямованих на увічнення пам’яті загиблих (померлих) ветеранів війни, Захисників і Захисниць України, загиблих в полоні та меморіалізацію подій Війни за Незалежність України
</t>
  </si>
  <si>
    <t>2) організація та проведення заходів, виставок, кінопоказів, форумів, інших заходів та інформаційних продуктів щодо поширення інформації про історію України</t>
  </si>
  <si>
    <t>3) організація та проведення екскурсій, інтерактивних лекцій і майстер-класів для мешканців громад з метою збереження національної пам’яті та популяризації культурної спадщини</t>
  </si>
  <si>
    <t>5) організація та проведення культурно-мистецького проєкту "Мистецька палітра"</t>
  </si>
  <si>
    <t>6) організація та проведення музейної лабораторії "Museum ArtLab"</t>
  </si>
  <si>
    <t>Управління стратегічних комунікацій облдержадміністрації</t>
  </si>
  <si>
    <t>Управління стратегічних комунікацій облдержадміністрації, обласне комунальне підприємство "ЦЕНТР КІНО, АУДІОВІЗУАЛЬНИХ ТА ІНФОРМАЦІЙНИХ ПРОЄКТІВ"</t>
  </si>
  <si>
    <t>Здійснено заходи з метою сприяння відновленню культурного життя, підтримки інформаційної та освітньої діяльності мешканцій Донецької області на базі гуманітрних, культурних, освітніх хабаів, цетрів</t>
  </si>
  <si>
    <t>Залучено молодь та широкі верстви населення до процесу осмислення подій війни через виставки та освітні заходи, здійснено заходи з метою формування цілісної системи українських наративів для консолідації українського суспільства та запобігання впливам антиукраїнської
історичної пропаганди, сформовано поглиблене розуміння концептуальних основ меморіалізації та їх зв’язку з національною ідентичністю, збережено особисті історії учасників/очевидців війни для майбутніх поколінь</t>
  </si>
  <si>
    <t>9) організація та проведення обласного відкритого конкурсу-фестивалю "Карабиць-Дебют"</t>
  </si>
  <si>
    <t>4) реалізація краєзнавчого проєкту "Донеччина на мапі часу" шляхом створення доступного ресурсу для дослідження та вивчення багатої спадщини регіону, а також заохочення громади до глибшого розуміння та шанування історичних процесів, що відбувалися на території Донецької області</t>
  </si>
  <si>
    <t>Впроваджено нові форми музейної роботи, створено нові експозиції музейними закладами області з урахування безпекових викликів; здійснено заходи щодо промоції музеїв області та сприяння розвитку громадянської ідентичності, збереженню національної пам'яті</t>
  </si>
  <si>
    <t>Створено умови для залучення різних категорій населення до образотворчого і декоративно-ужиткового мистецтва як ефективного інструменту вивчення культурної спадщини, народних традицій та подій сучасної історії України з метою підтримки ментального здоров’я учасників, формування національної та локальної ідентичності, утвердження цінностей національно-патріотичного виховання, а також популяризації культурної спадщини та традицій рідного краю</t>
  </si>
  <si>
    <t>Створено сучасний інтерактивний освітньо-культурний простір, що забезпечив залучення різних категорій населення до вивчення історико-культурної спадщини України, Донеччини та осмислення суспільно-історичних процесів сучасності, розширено аудиторію музеїв, підвищено рівень історичної обізнаності та зацікавленості у збереженні культурної спадщини, а також впроваджено сучасні методи музейної роботи в закладах культури області та активізовано обмін професійним досвідом між музейними працівниками</t>
  </si>
  <si>
    <t>кількість розроблених методичних рекомендацій, інформаційних матеріалів тощо, од.</t>
  </si>
  <si>
    <t>4) розробка методичних рекомендацій, інформаційних матеріалів тощо та впровадження їх в роботу у мистецьких закладах області</t>
  </si>
  <si>
    <t>Забезпечено належний методичний супровід задля використання та впровадження у навчальний процес в умовах сьогодення</t>
  </si>
  <si>
    <r>
      <t>2) цикл заходів "Без обмежень" (музейні арт-студії, тренінги, вебінари, воркшопи, концерти, вистави, майстер-класи тощо), а саме: організація та проведення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проєктів, заходів для психологічної підтримки, соціальної адаптації та вшанування пам’яті ветеранів, військовослужбовців, осіб з досвідом полону, членів їхніх сімей і сімей загиблих (померлих) ветеранів війни та Захисників і Захисниць України шляхом реалізації культурних і мистецьких заходів</t>
    </r>
  </si>
  <si>
    <t>Управління культури і туризму облдержадміністрації, управління стратегічних комунікацій облдержадміністрації, управління сім'ї, молоді та масових заходів національно-патріотичного виховання облдержадміністрації, департамент освіти і науки облдержадміністрації, Державний архів Донецької області, комунальна установа культури "Донецький обласний навчально-методичний центр культури", комунальний заклад "Бахмутський фаховий коледж культури і мистецтв імені Івана Карабиця", комунальний заклад культури "Донецький обласний художній музей", комунальний заклад "Донецький академічний обласний драматичний театр (м. Маріуполь)", "Донецький обласний краєзнавчий музей", комунальний заклад "Адміністрація державного історико-архітектурного заповідника у м.Святогірську", комунальний заклад культури "Донецька обласна бібліотека для дітей", обласне комунальне підприємство "ЦЕНТР КІНО, АУДІОВІЗУАЛЬНИХ ТА ІНФОРМАЦІЙНИХ ПРОЄКТІВ", ВА населених пунктів (за згодою)</t>
  </si>
  <si>
    <t>бюджети територіальних громад (у межах відповідних бюджетних призначень)</t>
  </si>
  <si>
    <t>обласний бюджет, бюджети територіальних громад (у межах відповідних бюджетних призначень)</t>
  </si>
  <si>
    <t>інші джерела не заборонені законодавством (у межах наявного фінансування)</t>
  </si>
  <si>
    <t>інші джерела, не заборонені законодавством (у межах наявного фінансування)</t>
  </si>
  <si>
    <t>Упраління стратегічних комунікацій облдержадміністрації, ОКП "ЦЕНТР КІНО, АУДІОВІЗУАЛЬНИХ ТА ІНФОРМАЦІЙНИХ ПРОЄКТІВ", управління культури і туризму облдержадміністрації</t>
  </si>
  <si>
    <t xml:space="preserve">2) проведення інформаційно-просвітницьких заходів, присвячених визначним регіональним подіям, а також історії, традиціям, ідентичності української нації </t>
  </si>
  <si>
    <t>3) організація та проведення урочистостей з нагоди державних свят та пам’ятних дат</t>
  </si>
  <si>
    <t>без залучення фінансування</t>
  </si>
  <si>
    <r>
      <rPr>
        <sz val="11"/>
        <color rgb="FF000000"/>
        <rFont val="Times New Roman"/>
        <family val="1"/>
      </rPr>
      <t>кількість
охопленого
населення, осіб</t>
    </r>
  </si>
  <si>
    <t>Упраління стратегічних комунікацій облдержадміністрації</t>
  </si>
  <si>
    <t>2) організація та проведення культурно-мистецької акції з показу театральних вистав, концертних програм тощо внутрішньо переміщеним особам у місцях їх зосередження; військовослужбовцям у військових частинах, госпіталях, реабілітаційних центрах, інших спеціалізованих установах за місцем їх тимчасового перебування</t>
  </si>
  <si>
    <t>3) участь у театральних заходах
та фестивалях</t>
  </si>
  <si>
    <t>4) забезпечення участі  у заходах культурної дипломатії шляхом організації закордонних гастролей та презентацій інноваційного мистецького продукту на міжнародній арені</t>
  </si>
  <si>
    <t>1) фінансова підтримка комунальогой закладу "Донецький академічний обласний драматичний театр (м. Маріуполь)"</t>
  </si>
  <si>
    <t>Управління культури і туризму облдержадміністрації,  комунальний заклад "Донецький академічний обласний драматичний театр (м. Маріуполь)"</t>
  </si>
  <si>
    <t>з виконання РЕГІОНАЛЬНОЇ ЦІЛЬОВОЇ ПРОГРАМИ
ЗБЕРЕЖЕННЯ КУЛЬТУРИ, ЗМІЦНЕННЯ УКРАЇНСЬКОЇ НАЦІОНАЛЬНО-КУЛЬТУРНОЇ ТА ЛОКАЛЬНОЇ ІДЕНТИЧНОСТІ  ДОНЕЦЬКОЇ ОБЛАСТІ 
НА 2026-2030 РОКИ</t>
  </si>
  <si>
    <t xml:space="preserve">обласний бюджет </t>
  </si>
  <si>
    <t>обласний бюджет (у межах відповідних бюджетних призначень), інші джерела, не заборонені законодавством (у межах наявного фінансування)</t>
  </si>
  <si>
    <t>кількість вистав, од.</t>
  </si>
  <si>
    <t>Забезпечено формування та задоволення творчих потреб громадян в театральному мистецтві, їх естетичне виховання, розвиток та збагачення духовного потенціалу, популяризацію кращих надбань української та світової культури</t>
  </si>
  <si>
    <t>бюджети територіальних громад (у межах відповідних бюджетних призначень), інші джерела, не заборонені законодавством (у межах наявного фінансування)</t>
  </si>
  <si>
    <t xml:space="preserve">Додаток 
до Регіональної цільової програми збереження культури, зміцнення української національно-культурної та локальної ідентичності Донецької області на 2026-2030 роки </t>
  </si>
  <si>
    <t>РОЗДІЛ V.  Охорона культурної спадщини як чинник формування та збереження локальної ідентичності</t>
  </si>
  <si>
    <t>кількість пам’яток КС, на яких проведено роботи з консервації, ремонтно-реставраційні роботи у разі стабілізації безпекової ситуації на території, од.</t>
  </si>
  <si>
    <t>3) забезпечення збереження та запобігання втраті культурної спадщини шляхом проведення  протиаварійних та/або невідкладних консерваційних, ремонтно-реставраційних робіт, реставрації об'єктів культурної спадщини</t>
  </si>
  <si>
    <t>державний бюджет, обласний бюджет, бюджети територіальних громад (у межах відповідних бюджетних призначень)</t>
  </si>
  <si>
    <t>державний бюджет (у межах відповідних бюджетних призначень)</t>
  </si>
  <si>
    <t>дердавний бюджен (у межах відповідних бюджетних призначень)</t>
  </si>
  <si>
    <t>4) розміщення на офіційному вебсайті облдержадміністрації, офіційних сторінках облдержадміністрації  у соціальних мережах інформаційних матеріалів з нагоди державних свят, загальнодержавних та регіональних пам'ятних дат</t>
  </si>
  <si>
    <t>5) фінансова підтримка обласного комунального підприємства «Центр кіно, аудіовізуальних та інформаційних проєктів»</t>
  </si>
  <si>
    <t>6) організація та проведення культурно-мистецької акції "Донеччина вишивана"</t>
  </si>
  <si>
    <t>7) організація та проведення культурно-мистецької акції "Марафон добрих подій"</t>
  </si>
  <si>
    <t xml:space="preserve">8) організація та проведення історико-культурного фестивалю "Дике поле. Шлях до Європи" </t>
  </si>
  <si>
    <t>9) забезпечення реалізації проєкту "Культурний хаб Донеччина"</t>
  </si>
  <si>
    <t>10) організація та проведення відкритого фестивалю-конкурсу читців, поетів і художників, присвяченого пам'яті В.Сосюри, "Любіть Україну"</t>
  </si>
  <si>
    <t>11) організація та проведення обласного конкурсу читців "В сім’ї вольній, новій"</t>
  </si>
  <si>
    <t>12) організація та проведення відкритого фестивалю-конкурсу патріотичної пісні "Революція пісенності"</t>
  </si>
  <si>
    <t>13) організація та проведення відкритого фестивалю-практикуму "#Культурні метри"</t>
  </si>
  <si>
    <t>14)  організація та проведення творчої лабораторії працівників культури і майстрів народного мистецтва Донецької області</t>
  </si>
  <si>
    <t>Додаток 2
до листа  управління культури і туризму облдержадміністрації
№                 від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</si>
</sst>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284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15" xfId="0" applyBorder="1"/>
    <xf numFmtId="2" fontId="6" fillId="0" borderId="15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0" fillId="0" borderId="17" xfId="0" applyBorder="1"/>
    <xf numFmtId="1" fontId="6" fillId="0" borderId="15" xfId="0" applyNumberFormat="1" applyFont="1" applyFill="1" applyBorder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/>
    <xf numFmtId="0" fontId="0" fillId="0" borderId="0" xfId="0"/>
    <xf numFmtId="4" fontId="7" fillId="0" borderId="15" xfId="0" applyNumberFormat="1" applyFont="1" applyFill="1" applyBorder="1" applyAlignment="1">
      <alignment horizontal="left" vertical="top" wrapText="1"/>
    </xf>
    <xf numFmtId="4" fontId="7" fillId="0" borderId="13" xfId="0" applyNumberFormat="1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4" fontId="6" fillId="0" borderId="17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/>
    <xf numFmtId="0" fontId="0" fillId="0" borderId="0" xfId="0"/>
    <xf numFmtId="0" fontId="15" fillId="0" borderId="0" xfId="0" applyFont="1" applyAlignment="1">
      <alignment vertical="top"/>
    </xf>
    <xf numFmtId="2" fontId="6" fillId="0" borderId="17" xfId="0" applyNumberFormat="1" applyFont="1" applyFill="1" applyBorder="1" applyAlignment="1">
      <alignment horizontal="left" vertical="top" wrapText="1"/>
    </xf>
    <xf numFmtId="2" fontId="6" fillId="0" borderId="13" xfId="0" applyNumberFormat="1" applyFont="1" applyFill="1" applyBorder="1" applyAlignment="1">
      <alignment horizontal="left" vertical="top" wrapText="1"/>
    </xf>
    <xf numFmtId="2" fontId="7" fillId="0" borderId="3" xfId="0" applyNumberFormat="1" applyFont="1" applyFill="1" applyBorder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left" vertical="top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7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vertical="top" wrapText="1"/>
    </xf>
    <xf numFmtId="2" fontId="6" fillId="0" borderId="23" xfId="0" applyNumberFormat="1" applyFont="1" applyFill="1" applyBorder="1" applyAlignment="1">
      <alignment horizontal="left" vertical="top" wrapText="1"/>
    </xf>
    <xf numFmtId="2" fontId="7" fillId="0" borderId="30" xfId="0" applyNumberFormat="1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vertical="top" wrapText="1"/>
    </xf>
    <xf numFmtId="2" fontId="6" fillId="0" borderId="15" xfId="0" applyNumberFormat="1" applyFont="1" applyFill="1" applyBorder="1" applyAlignment="1">
      <alignment vertical="top" wrapText="1"/>
    </xf>
    <xf numFmtId="164" fontId="6" fillId="0" borderId="15" xfId="0" applyNumberFormat="1" applyFont="1" applyFill="1" applyBorder="1" applyAlignment="1">
      <alignment horizontal="left" vertical="top" wrapText="1"/>
    </xf>
    <xf numFmtId="4" fontId="6" fillId="0" borderId="10" xfId="0" applyNumberFormat="1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left" vertical="top" wrapText="1"/>
    </xf>
    <xf numFmtId="2" fontId="6" fillId="0" borderId="7" xfId="0" applyNumberFormat="1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right" vertical="top"/>
    </xf>
    <xf numFmtId="0" fontId="6" fillId="0" borderId="15" xfId="0" applyFont="1" applyFill="1" applyBorder="1" applyAlignment="1">
      <alignment horizontal="right" vertical="top" wrapText="1"/>
    </xf>
    <xf numFmtId="4" fontId="6" fillId="0" borderId="22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164" fontId="7" fillId="0" borderId="15" xfId="0" applyNumberFormat="1" applyFont="1" applyFill="1" applyBorder="1" applyAlignment="1">
      <alignment horizontal="left" vertical="top" wrapText="1"/>
    </xf>
    <xf numFmtId="2" fontId="6" fillId="0" borderId="16" xfId="0" applyNumberFormat="1" applyFont="1" applyFill="1" applyBorder="1" applyAlignment="1">
      <alignment horizontal="left" vertical="top" wrapText="1"/>
    </xf>
    <xf numFmtId="2" fontId="6" fillId="0" borderId="10" xfId="0" applyNumberFormat="1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>
      <alignment horizontal="left" vertical="top" wrapText="1"/>
    </xf>
    <xf numFmtId="49" fontId="12" fillId="0" borderId="15" xfId="0" applyNumberFormat="1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2" fontId="7" fillId="0" borderId="15" xfId="0" applyNumberFormat="1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/>
    </xf>
    <xf numFmtId="0" fontId="6" fillId="0" borderId="17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5" xfId="0" applyFont="1" applyFill="1" applyBorder="1"/>
    <xf numFmtId="0" fontId="6" fillId="0" borderId="5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/>
    </xf>
    <xf numFmtId="0" fontId="6" fillId="0" borderId="3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2" fontId="7" fillId="0" borderId="15" xfId="0" applyNumberFormat="1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1" fontId="6" fillId="0" borderId="22" xfId="0" applyNumberFormat="1" applyFont="1" applyFill="1" applyBorder="1" applyAlignment="1">
      <alignment horizontal="left" vertical="top" wrapText="1"/>
    </xf>
    <xf numFmtId="1" fontId="6" fillId="0" borderId="17" xfId="0" applyNumberFormat="1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top" wrapText="1"/>
    </xf>
    <xf numFmtId="49" fontId="12" fillId="0" borderId="22" xfId="0" applyNumberFormat="1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vertical="top" wrapText="1"/>
    </xf>
    <xf numFmtId="0" fontId="12" fillId="0" borderId="29" xfId="0" applyFont="1" applyFill="1" applyBorder="1" applyAlignment="1">
      <alignment horizontal="left" vertical="top" wrapText="1"/>
    </xf>
    <xf numFmtId="49" fontId="6" fillId="0" borderId="22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12" fillId="0" borderId="24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0" fontId="0" fillId="0" borderId="0" xfId="0"/>
    <xf numFmtId="0" fontId="6" fillId="0" borderId="23" xfId="0" applyFont="1" applyFill="1" applyBorder="1" applyAlignment="1">
      <alignment horizontal="left" vertical="top"/>
    </xf>
    <xf numFmtId="2" fontId="12" fillId="0" borderId="30" xfId="0" applyNumberFormat="1" applyFont="1" applyFill="1" applyBorder="1" applyAlignment="1">
      <alignment vertical="top" wrapText="1"/>
    </xf>
    <xf numFmtId="2" fontId="12" fillId="0" borderId="15" xfId="0" applyNumberFormat="1" applyFont="1" applyFill="1" applyBorder="1" applyAlignment="1">
      <alignment vertical="top" wrapText="1"/>
    </xf>
    <xf numFmtId="4" fontId="7" fillId="0" borderId="10" xfId="0" applyNumberFormat="1" applyFont="1" applyFill="1" applyBorder="1" applyAlignment="1">
      <alignment horizontal="left" vertical="top" wrapText="1"/>
    </xf>
    <xf numFmtId="2" fontId="7" fillId="0" borderId="15" xfId="0" applyNumberFormat="1" applyFont="1" applyFill="1" applyBorder="1" applyAlignment="1">
      <alignment vertical="top" wrapText="1"/>
    </xf>
    <xf numFmtId="2" fontId="6" fillId="0" borderId="22" xfId="0" applyNumberFormat="1" applyFont="1" applyFill="1" applyBorder="1" applyAlignment="1">
      <alignment vertical="top" wrapText="1"/>
    </xf>
    <xf numFmtId="2" fontId="7" fillId="0" borderId="22" xfId="0" applyNumberFormat="1" applyFont="1" applyFill="1" applyBorder="1" applyAlignment="1">
      <alignment vertical="top" wrapText="1"/>
    </xf>
    <xf numFmtId="2" fontId="7" fillId="0" borderId="23" xfId="0" applyNumberFormat="1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/>
    </xf>
    <xf numFmtId="2" fontId="6" fillId="0" borderId="17" xfId="0" applyNumberFormat="1" applyFont="1" applyFill="1" applyBorder="1" applyAlignment="1">
      <alignment vertical="top" wrapText="1"/>
    </xf>
    <xf numFmtId="0" fontId="12" fillId="0" borderId="35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4" fontId="6" fillId="0" borderId="22" xfId="0" applyNumberFormat="1" applyFont="1" applyBorder="1" applyAlignment="1">
      <alignment horizontal="left" vertical="top" wrapText="1"/>
    </xf>
    <xf numFmtId="4" fontId="6" fillId="0" borderId="15" xfId="0" applyNumberFormat="1" applyFont="1" applyFill="1" applyBorder="1" applyAlignment="1">
      <alignment horizontal="left" vertical="top" wrapText="1"/>
    </xf>
    <xf numFmtId="2" fontId="12" fillId="0" borderId="15" xfId="0" applyNumberFormat="1" applyFont="1" applyFill="1" applyBorder="1" applyAlignment="1">
      <alignment horizontal="left" vertical="top" wrapText="1"/>
    </xf>
    <xf numFmtId="2" fontId="6" fillId="0" borderId="22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7" fillId="0" borderId="22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3" fontId="6" fillId="0" borderId="17" xfId="0" applyNumberFormat="1" applyFont="1" applyFill="1" applyBorder="1" applyAlignment="1">
      <alignment horizontal="left" vertical="top" wrapText="1"/>
    </xf>
    <xf numFmtId="3" fontId="6" fillId="0" borderId="15" xfId="0" applyNumberFormat="1" applyFont="1" applyFill="1" applyBorder="1" applyAlignment="1">
      <alignment horizontal="left" vertical="top"/>
    </xf>
    <xf numFmtId="2" fontId="7" fillId="0" borderId="15" xfId="0" applyNumberFormat="1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2" fontId="6" fillId="0" borderId="23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left" vertical="top" wrapText="1"/>
    </xf>
    <xf numFmtId="0" fontId="0" fillId="0" borderId="0" xfId="0"/>
    <xf numFmtId="0" fontId="6" fillId="0" borderId="23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left" vertical="top" wrapText="1"/>
    </xf>
    <xf numFmtId="2" fontId="7" fillId="0" borderId="17" xfId="0" applyNumberFormat="1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 wrapText="1"/>
    </xf>
    <xf numFmtId="4" fontId="6" fillId="0" borderId="19" xfId="0" applyNumberFormat="1" applyFont="1" applyFill="1" applyBorder="1" applyAlignment="1">
      <alignment horizontal="left" vertical="top" wrapText="1"/>
    </xf>
    <xf numFmtId="3" fontId="6" fillId="0" borderId="17" xfId="0" applyNumberFormat="1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3" fontId="6" fillId="0" borderId="15" xfId="0" applyNumberFormat="1" applyFont="1" applyFill="1" applyBorder="1" applyAlignment="1">
      <alignment vertical="top"/>
    </xf>
    <xf numFmtId="0" fontId="7" fillId="0" borderId="15" xfId="0" applyFont="1" applyFill="1" applyBorder="1" applyAlignment="1">
      <alignment horizontal="left" vertical="top" wrapText="1"/>
    </xf>
    <xf numFmtId="0" fontId="0" fillId="0" borderId="0" xfId="0"/>
    <xf numFmtId="2" fontId="7" fillId="0" borderId="15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horizontal="left" vertical="top" wrapText="1"/>
    </xf>
    <xf numFmtId="4" fontId="7" fillId="0" borderId="22" xfId="0" applyNumberFormat="1" applyFont="1" applyFill="1" applyBorder="1" applyAlignment="1">
      <alignment horizontal="left" vertical="top" wrapText="1"/>
    </xf>
    <xf numFmtId="4" fontId="7" fillId="0" borderId="32" xfId="0" applyNumberFormat="1" applyFont="1" applyFill="1" applyBorder="1" applyAlignment="1">
      <alignment horizontal="left" vertical="top" wrapText="1"/>
    </xf>
    <xf numFmtId="0" fontId="0" fillId="0" borderId="0" xfId="0"/>
    <xf numFmtId="4" fontId="6" fillId="0" borderId="23" xfId="0" applyNumberFormat="1" applyFont="1" applyFill="1" applyBorder="1" applyAlignment="1">
      <alignment horizontal="left" vertical="top" wrapText="1"/>
    </xf>
    <xf numFmtId="4" fontId="6" fillId="0" borderId="15" xfId="0" applyNumberFormat="1" applyFont="1" applyFill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34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center" vertical="top" wrapText="1"/>
    </xf>
    <xf numFmtId="2" fontId="6" fillId="0" borderId="15" xfId="0" applyNumberFormat="1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2" fontId="6" fillId="0" borderId="22" xfId="0" applyNumberFormat="1" applyFont="1" applyFill="1" applyBorder="1" applyAlignment="1">
      <alignment horizontal="center" vertical="top" wrapText="1"/>
    </xf>
    <xf numFmtId="2" fontId="6" fillId="0" borderId="17" xfId="0" applyNumberFormat="1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17" fillId="0" borderId="15" xfId="0" applyFont="1" applyFill="1" applyBorder="1"/>
    <xf numFmtId="0" fontId="19" fillId="0" borderId="2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/>
    <xf numFmtId="0" fontId="12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1" fontId="6" fillId="0" borderId="15" xfId="0" applyNumberFormat="1" applyFont="1" applyFill="1" applyBorder="1" applyAlignment="1">
      <alignment horizontal="left" vertical="top"/>
    </xf>
    <xf numFmtId="49" fontId="6" fillId="0" borderId="15" xfId="0" applyNumberFormat="1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2" fontId="6" fillId="0" borderId="23" xfId="0" applyNumberFormat="1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/>
    </xf>
    <xf numFmtId="0" fontId="6" fillId="0" borderId="2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17" fillId="0" borderId="9" xfId="0" applyFont="1" applyFill="1" applyBorder="1"/>
    <xf numFmtId="0" fontId="6" fillId="0" borderId="19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20" fillId="0" borderId="9" xfId="0" applyFont="1" applyFill="1" applyBorder="1"/>
    <xf numFmtId="0" fontId="19" fillId="0" borderId="15" xfId="0" applyFont="1" applyFill="1" applyBorder="1" applyAlignment="1">
      <alignment horizontal="center"/>
    </xf>
    <xf numFmtId="1" fontId="6" fillId="0" borderId="22" xfId="0" applyNumberFormat="1" applyFont="1" applyFill="1" applyBorder="1" applyAlignment="1">
      <alignment horizontal="left" vertical="top" wrapText="1"/>
    </xf>
    <xf numFmtId="1" fontId="6" fillId="0" borderId="17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/>
    <xf numFmtId="0" fontId="3" fillId="0" borderId="0" xfId="0" applyFont="1" applyFill="1" applyAlignment="1">
      <alignment horizontal="center" vertical="top" wrapText="1"/>
    </xf>
    <xf numFmtId="0" fontId="0" fillId="0" borderId="0" xfId="0" applyFill="1"/>
    <xf numFmtId="0" fontId="6" fillId="0" borderId="7" xfId="0" applyFont="1" applyFill="1" applyBorder="1" applyAlignment="1">
      <alignment horizontal="center" vertical="top" wrapText="1"/>
    </xf>
    <xf numFmtId="3" fontId="6" fillId="0" borderId="17" xfId="0" applyNumberFormat="1" applyFont="1" applyFill="1" applyBorder="1" applyAlignment="1">
      <alignment horizontal="left" vertical="top" wrapText="1"/>
    </xf>
    <xf numFmtId="3" fontId="6" fillId="0" borderId="15" xfId="0" applyNumberFormat="1" applyFont="1" applyFill="1" applyBorder="1"/>
    <xf numFmtId="0" fontId="17" fillId="0" borderId="22" xfId="0" applyFont="1" applyFill="1" applyBorder="1"/>
    <xf numFmtId="0" fontId="17" fillId="0" borderId="9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17" fillId="0" borderId="6" xfId="0" applyFont="1" applyFill="1" applyBorder="1"/>
    <xf numFmtId="0" fontId="1" fillId="0" borderId="0" xfId="0" applyFont="1" applyFill="1"/>
    <xf numFmtId="0" fontId="17" fillId="0" borderId="0" xfId="0" applyFont="1" applyFill="1" applyBorder="1"/>
    <xf numFmtId="0" fontId="7" fillId="0" borderId="17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34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49" fontId="12" fillId="0" borderId="22" xfId="0" applyNumberFormat="1" applyFont="1" applyFill="1" applyBorder="1" applyAlignment="1">
      <alignment horizontal="left" vertical="top" wrapText="1"/>
    </xf>
    <xf numFmtId="49" fontId="12" fillId="0" borderId="17" xfId="0" applyNumberFormat="1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top" wrapText="1"/>
    </xf>
    <xf numFmtId="49" fontId="6" fillId="0" borderId="22" xfId="0" applyNumberFormat="1" applyFont="1" applyFill="1" applyBorder="1" applyAlignment="1">
      <alignment horizontal="left" vertical="top" wrapText="1"/>
    </xf>
    <xf numFmtId="49" fontId="6" fillId="0" borderId="17" xfId="0" applyNumberFormat="1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17" fillId="0" borderId="30" xfId="0" applyFont="1" applyFill="1" applyBorder="1"/>
    <xf numFmtId="0" fontId="6" fillId="0" borderId="36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2" fontId="6" fillId="0" borderId="37" xfId="0" applyNumberFormat="1" applyFont="1" applyFill="1" applyBorder="1" applyAlignment="1">
      <alignment horizontal="center" vertical="top" wrapText="1"/>
    </xf>
    <xf numFmtId="2" fontId="6" fillId="0" borderId="38" xfId="0" applyNumberFormat="1" applyFont="1" applyFill="1" applyBorder="1" applyAlignment="1">
      <alignment horizontal="center" vertical="top" wrapText="1"/>
    </xf>
    <xf numFmtId="2" fontId="6" fillId="0" borderId="39" xfId="0" applyNumberFormat="1" applyFont="1" applyFill="1" applyBorder="1" applyAlignment="1">
      <alignment horizontal="center" vertical="top" wrapText="1"/>
    </xf>
    <xf numFmtId="2" fontId="7" fillId="0" borderId="15" xfId="0" applyNumberFormat="1" applyFont="1" applyFill="1" applyBorder="1" applyAlignment="1">
      <alignment horizontal="left" vertical="top" wrapText="1"/>
    </xf>
  </cellXfs>
  <cellStyles count="3">
    <cellStyle name="Звичайний" xfId="0" builtinId="0"/>
    <cellStyle name="Звичайний 2" xfId="1" xr:uid="{00000000-0005-0000-0000-00002F000000}"/>
    <cellStyle name="Обычный 2" xfId="2" xr:uid="{A38A2FB8-A7A3-4845-BF23-6B9F77196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149"/>
  <sheetViews>
    <sheetView tabSelected="1" view="pageBreakPreview" topLeftCell="A133" zoomScale="60" zoomScaleNormal="65" workbookViewId="0">
      <selection activeCell="O1" sqref="O1:Q1"/>
    </sheetView>
  </sheetViews>
  <sheetFormatPr defaultColWidth="14.44140625" defaultRowHeight="15" customHeight="1" x14ac:dyDescent="0.3"/>
  <cols>
    <col min="1" max="1" width="18.5546875" customWidth="1"/>
    <col min="2" max="2" width="17" customWidth="1"/>
    <col min="3" max="3" width="7.21875" customWidth="1"/>
    <col min="4" max="4" width="6.88671875" customWidth="1"/>
    <col min="5" max="5" width="6.44140625" customWidth="1"/>
    <col min="6" max="7" width="5.88671875" customWidth="1"/>
    <col min="8" max="8" width="6.33203125" style="5" customWidth="1"/>
    <col min="9" max="9" width="29.6640625" customWidth="1"/>
    <col min="10" max="10" width="48.21875" customWidth="1"/>
    <col min="11" max="11" width="16.77734375" customWidth="1"/>
    <col min="12" max="12" width="11.21875" customWidth="1"/>
    <col min="13" max="13" width="10.109375" customWidth="1"/>
    <col min="14" max="15" width="10.44140625" customWidth="1"/>
    <col min="16" max="16" width="10.109375" customWidth="1"/>
    <col min="17" max="17" width="10.33203125" customWidth="1"/>
    <col min="18" max="18" width="27.5546875" customWidth="1"/>
    <col min="19" max="27" width="8.6640625" customWidth="1"/>
  </cols>
  <sheetData>
    <row r="1" spans="1:18" s="155" customFormat="1" ht="67.8" customHeight="1" x14ac:dyDescent="0.3">
      <c r="O1" s="158" t="s">
        <v>195</v>
      </c>
      <c r="P1" s="158"/>
      <c r="Q1" s="158"/>
    </row>
    <row r="2" spans="1:18" s="155" customFormat="1" ht="15" customHeight="1" x14ac:dyDescent="0.3"/>
    <row r="3" spans="1:18" s="155" customFormat="1" ht="15" customHeight="1" x14ac:dyDescent="0.3"/>
    <row r="4" spans="1:18" ht="12.75" customHeight="1" x14ac:dyDescent="0.3">
      <c r="N4" s="30"/>
      <c r="O4" s="158" t="s">
        <v>177</v>
      </c>
      <c r="P4" s="158"/>
      <c r="Q4" s="158"/>
      <c r="R4" s="158"/>
    </row>
    <row r="5" spans="1:18" ht="12.75" customHeight="1" x14ac:dyDescent="0.3">
      <c r="I5" s="21"/>
      <c r="M5" s="30"/>
      <c r="N5" s="30"/>
      <c r="O5" s="158"/>
      <c r="P5" s="158"/>
      <c r="Q5" s="158"/>
      <c r="R5" s="158"/>
    </row>
    <row r="6" spans="1:18" ht="15.75" customHeigh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30"/>
      <c r="N6" s="30"/>
      <c r="O6" s="158"/>
      <c r="P6" s="158"/>
      <c r="Q6" s="158"/>
      <c r="R6" s="158"/>
    </row>
    <row r="7" spans="1:18" ht="47.4" customHeight="1" x14ac:dyDescent="0.3">
      <c r="M7" s="30"/>
      <c r="N7" s="30"/>
      <c r="O7" s="158"/>
      <c r="P7" s="158"/>
      <c r="Q7" s="158"/>
      <c r="R7" s="158"/>
    </row>
    <row r="8" spans="1:18" ht="18.75" customHeight="1" x14ac:dyDescent="0.3">
      <c r="A8" s="241" t="s">
        <v>54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</row>
    <row r="9" spans="1:18" ht="49.2" customHeight="1" x14ac:dyDescent="0.3">
      <c r="A9" s="243" t="s">
        <v>171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9"/>
      <c r="R9" s="9"/>
    </row>
    <row r="10" spans="1:18" ht="18.75" customHeight="1" x14ac:dyDescent="0.3">
      <c r="A10" s="243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9"/>
      <c r="R10" s="9"/>
    </row>
    <row r="11" spans="1:18" ht="12.7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12.7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6.8" customHeight="1" x14ac:dyDescent="0.3">
      <c r="A13" s="209" t="s">
        <v>7</v>
      </c>
      <c r="B13" s="245" t="s">
        <v>8</v>
      </c>
      <c r="C13" s="184" t="s">
        <v>9</v>
      </c>
      <c r="D13" s="184"/>
      <c r="E13" s="184"/>
      <c r="F13" s="184"/>
      <c r="G13" s="184"/>
      <c r="H13" s="184"/>
      <c r="I13" s="250" t="s">
        <v>10</v>
      </c>
      <c r="J13" s="250" t="s">
        <v>11</v>
      </c>
      <c r="K13" s="251" t="s">
        <v>12</v>
      </c>
      <c r="L13" s="252"/>
      <c r="M13" s="184" t="s">
        <v>135</v>
      </c>
      <c r="N13" s="184"/>
      <c r="O13" s="184"/>
      <c r="P13" s="184"/>
      <c r="Q13" s="184"/>
      <c r="R13" s="187" t="s">
        <v>73</v>
      </c>
    </row>
    <row r="14" spans="1:18" ht="16.8" customHeight="1" x14ac:dyDescent="0.3">
      <c r="A14" s="203"/>
      <c r="B14" s="203"/>
      <c r="C14" s="195" t="s">
        <v>14</v>
      </c>
      <c r="D14" s="184" t="s">
        <v>13</v>
      </c>
      <c r="E14" s="184"/>
      <c r="F14" s="184"/>
      <c r="G14" s="184"/>
      <c r="H14" s="184"/>
      <c r="I14" s="225"/>
      <c r="J14" s="225"/>
      <c r="K14" s="253"/>
      <c r="L14" s="254"/>
      <c r="M14" s="184"/>
      <c r="N14" s="184"/>
      <c r="O14" s="184"/>
      <c r="P14" s="184"/>
      <c r="Q14" s="184"/>
      <c r="R14" s="188"/>
    </row>
    <row r="15" spans="1:18" ht="17.25" customHeight="1" x14ac:dyDescent="0.3">
      <c r="A15" s="203"/>
      <c r="B15" s="203"/>
      <c r="C15" s="203"/>
      <c r="D15" s="80">
        <v>2026</v>
      </c>
      <c r="E15" s="80">
        <v>2027</v>
      </c>
      <c r="F15" s="82">
        <v>2028</v>
      </c>
      <c r="G15" s="82">
        <v>2029</v>
      </c>
      <c r="H15" s="82">
        <v>2030</v>
      </c>
      <c r="I15" s="203"/>
      <c r="J15" s="225"/>
      <c r="K15" s="254"/>
      <c r="L15" s="225"/>
      <c r="M15" s="80">
        <v>2026</v>
      </c>
      <c r="N15" s="80">
        <v>2027</v>
      </c>
      <c r="O15" s="82">
        <v>2028</v>
      </c>
      <c r="P15" s="71">
        <v>2029</v>
      </c>
      <c r="Q15" s="71">
        <v>2030</v>
      </c>
      <c r="R15" s="188"/>
    </row>
    <row r="16" spans="1:18" s="24" customFormat="1" ht="21.6" customHeight="1" x14ac:dyDescent="0.3">
      <c r="A16" s="177" t="s">
        <v>118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</row>
    <row r="17" spans="1:27" ht="30" customHeight="1" x14ac:dyDescent="0.3">
      <c r="A17" s="200" t="s">
        <v>75</v>
      </c>
      <c r="B17" s="180" t="s">
        <v>4</v>
      </c>
      <c r="C17" s="246">
        <f>G17+F17+E17+D17+H17</f>
        <v>20000</v>
      </c>
      <c r="D17" s="246">
        <v>4000</v>
      </c>
      <c r="E17" s="246">
        <v>4000</v>
      </c>
      <c r="F17" s="246">
        <v>4000</v>
      </c>
      <c r="G17" s="246">
        <v>4000</v>
      </c>
      <c r="H17" s="246">
        <v>4000</v>
      </c>
      <c r="I17" s="180" t="s">
        <v>129</v>
      </c>
      <c r="J17" s="224" t="s">
        <v>56</v>
      </c>
      <c r="K17" s="85" t="s">
        <v>0</v>
      </c>
      <c r="L17" s="46">
        <f>SUM(M17:Q17)</f>
        <v>4690</v>
      </c>
      <c r="M17" s="26">
        <v>490</v>
      </c>
      <c r="N17" s="126">
        <v>950</v>
      </c>
      <c r="O17" s="126">
        <v>950.00000000000045</v>
      </c>
      <c r="P17" s="126">
        <v>1050</v>
      </c>
      <c r="Q17" s="126">
        <v>1249.9999999999995</v>
      </c>
      <c r="R17" s="173" t="s">
        <v>74</v>
      </c>
    </row>
    <row r="18" spans="1:27" ht="186.6" customHeight="1" x14ac:dyDescent="0.3">
      <c r="A18" s="201"/>
      <c r="B18" s="189"/>
      <c r="C18" s="247"/>
      <c r="D18" s="247"/>
      <c r="E18" s="247"/>
      <c r="F18" s="247"/>
      <c r="G18" s="247"/>
      <c r="H18" s="247"/>
      <c r="I18" s="248"/>
      <c r="J18" s="249"/>
      <c r="K18" s="84" t="s">
        <v>156</v>
      </c>
      <c r="L18" s="49"/>
      <c r="M18" s="156"/>
      <c r="N18" s="128"/>
      <c r="O18" s="128"/>
      <c r="P18" s="128"/>
      <c r="Q18" s="128"/>
      <c r="R18" s="216"/>
      <c r="S18" s="1"/>
      <c r="T18" s="1"/>
      <c r="U18" s="1"/>
      <c r="V18" s="1"/>
      <c r="W18" s="1"/>
      <c r="X18" s="1"/>
      <c r="Y18" s="1"/>
      <c r="Z18" s="1"/>
      <c r="AA18" s="1"/>
    </row>
    <row r="19" spans="1:27" s="29" customFormat="1" ht="90" customHeight="1" x14ac:dyDescent="0.3">
      <c r="A19" s="201"/>
      <c r="B19" s="47" t="s">
        <v>133</v>
      </c>
      <c r="C19" s="132">
        <f>D19+E19+F19+G19+H19</f>
        <v>33300</v>
      </c>
      <c r="D19" s="133">
        <v>6000</v>
      </c>
      <c r="E19" s="133">
        <v>6500</v>
      </c>
      <c r="F19" s="133">
        <v>6700</v>
      </c>
      <c r="G19" s="133">
        <v>7000</v>
      </c>
      <c r="H19" s="133">
        <v>7100</v>
      </c>
      <c r="I19" s="102" t="s">
        <v>161</v>
      </c>
      <c r="J19" s="102" t="s">
        <v>142</v>
      </c>
      <c r="K19" s="151" t="s">
        <v>163</v>
      </c>
      <c r="L19" s="157"/>
      <c r="M19" s="7"/>
      <c r="N19" s="7"/>
      <c r="O19" s="7"/>
      <c r="P19" s="7"/>
      <c r="Q19" s="7"/>
      <c r="R19" s="216"/>
      <c r="S19" s="1"/>
      <c r="T19" s="1"/>
      <c r="U19" s="1"/>
      <c r="V19" s="1"/>
      <c r="W19" s="1"/>
      <c r="X19" s="1"/>
      <c r="Y19" s="1"/>
      <c r="Z19" s="1"/>
      <c r="AA19" s="1"/>
    </row>
    <row r="20" spans="1:27" s="29" customFormat="1" ht="108.6" customHeight="1" x14ac:dyDescent="0.3">
      <c r="A20" s="201"/>
      <c r="B20" s="47" t="s">
        <v>132</v>
      </c>
      <c r="C20" s="132">
        <f>D20+E20+F20+G20+H20</f>
        <v>162</v>
      </c>
      <c r="D20" s="133">
        <v>26</v>
      </c>
      <c r="E20" s="133">
        <v>32</v>
      </c>
      <c r="F20" s="133">
        <v>33</v>
      </c>
      <c r="G20" s="133">
        <v>35</v>
      </c>
      <c r="H20" s="133">
        <v>36</v>
      </c>
      <c r="I20" s="102" t="s">
        <v>162</v>
      </c>
      <c r="J20" s="102" t="s">
        <v>142</v>
      </c>
      <c r="K20" s="102" t="s">
        <v>0</v>
      </c>
      <c r="L20" s="157">
        <f>SUM(M20:Q20)</f>
        <v>7656.7</v>
      </c>
      <c r="M20" s="157">
        <v>1328.8</v>
      </c>
      <c r="N20" s="157">
        <v>1416.7</v>
      </c>
      <c r="O20" s="157">
        <v>1520.2</v>
      </c>
      <c r="P20" s="157">
        <v>1634.2</v>
      </c>
      <c r="Q20" s="157">
        <v>1756.8</v>
      </c>
      <c r="R20" s="216"/>
      <c r="S20" s="1"/>
      <c r="T20" s="1"/>
      <c r="U20" s="1"/>
      <c r="V20" s="1"/>
      <c r="W20" s="1"/>
      <c r="X20" s="1"/>
      <c r="Y20" s="1"/>
      <c r="Z20" s="1"/>
      <c r="AA20" s="1"/>
    </row>
    <row r="21" spans="1:27" s="112" customFormat="1" ht="131.4" customHeight="1" x14ac:dyDescent="0.3">
      <c r="A21" s="201"/>
      <c r="B21" s="145" t="s">
        <v>164</v>
      </c>
      <c r="C21" s="144">
        <f>D21+E21+F21+G21+H21</f>
        <v>33300</v>
      </c>
      <c r="D21" s="146">
        <v>6000</v>
      </c>
      <c r="E21" s="146">
        <v>6500</v>
      </c>
      <c r="F21" s="146">
        <v>6700</v>
      </c>
      <c r="G21" s="146">
        <v>7000</v>
      </c>
      <c r="H21" s="146">
        <v>7100</v>
      </c>
      <c r="I21" s="142" t="s">
        <v>184</v>
      </c>
      <c r="J21" s="102" t="s">
        <v>165</v>
      </c>
      <c r="K21" s="142" t="s">
        <v>163</v>
      </c>
      <c r="L21" s="26"/>
      <c r="M21" s="143"/>
      <c r="N21" s="143"/>
      <c r="O21" s="143"/>
      <c r="P21" s="143"/>
      <c r="Q21" s="143"/>
      <c r="R21" s="216"/>
      <c r="S21" s="1"/>
      <c r="T21" s="1"/>
      <c r="U21" s="1"/>
      <c r="V21" s="1"/>
      <c r="W21" s="1"/>
      <c r="X21" s="1"/>
      <c r="Y21" s="1"/>
      <c r="Z21" s="1"/>
      <c r="AA21" s="1"/>
    </row>
    <row r="22" spans="1:27" s="112" customFormat="1" ht="108.6" customHeight="1" x14ac:dyDescent="0.3">
      <c r="A22" s="201"/>
      <c r="B22" s="47"/>
      <c r="C22" s="92"/>
      <c r="D22" s="106"/>
      <c r="E22" s="106"/>
      <c r="F22" s="106"/>
      <c r="G22" s="106"/>
      <c r="H22" s="106"/>
      <c r="I22" s="124" t="s">
        <v>185</v>
      </c>
      <c r="J22" s="124" t="s">
        <v>160</v>
      </c>
      <c r="K22" s="111" t="s">
        <v>0</v>
      </c>
      <c r="L22" s="131">
        <f>SUM(M22:Q22)</f>
        <v>37875.5</v>
      </c>
      <c r="M22" s="52">
        <v>6516.5</v>
      </c>
      <c r="N22" s="125">
        <v>7038.9</v>
      </c>
      <c r="O22" s="125">
        <v>7528</v>
      </c>
      <c r="P22" s="126">
        <v>8092.6</v>
      </c>
      <c r="Q22" s="126">
        <v>8699.5</v>
      </c>
      <c r="R22" s="216"/>
      <c r="S22" s="1"/>
      <c r="T22" s="1"/>
      <c r="U22" s="1"/>
      <c r="V22" s="1"/>
      <c r="W22" s="1"/>
      <c r="X22" s="1"/>
      <c r="Y22" s="1"/>
      <c r="Z22" s="1"/>
      <c r="AA22" s="1"/>
    </row>
    <row r="23" spans="1:27" s="5" customFormat="1" ht="33.6" customHeight="1" x14ac:dyDescent="0.3">
      <c r="A23" s="201"/>
      <c r="B23" s="204" t="s">
        <v>4</v>
      </c>
      <c r="C23" s="181">
        <f>G23+F23+E23+D23+H23</f>
        <v>1000</v>
      </c>
      <c r="D23" s="229">
        <v>200</v>
      </c>
      <c r="E23" s="229">
        <v>200</v>
      </c>
      <c r="F23" s="229">
        <v>200</v>
      </c>
      <c r="G23" s="229">
        <v>200</v>
      </c>
      <c r="H23" s="229">
        <v>200</v>
      </c>
      <c r="I23" s="228" t="s">
        <v>186</v>
      </c>
      <c r="J23" s="256" t="s">
        <v>57</v>
      </c>
      <c r="K23" s="85" t="s">
        <v>55</v>
      </c>
      <c r="L23" s="48">
        <f>SUM(M23:Q23)</f>
        <v>1100</v>
      </c>
      <c r="M23" s="8">
        <v>150</v>
      </c>
      <c r="N23" s="127">
        <v>200</v>
      </c>
      <c r="O23" s="127">
        <v>250</v>
      </c>
      <c r="P23" s="127">
        <v>250</v>
      </c>
      <c r="Q23" s="127">
        <v>250</v>
      </c>
      <c r="R23" s="216"/>
    </row>
    <row r="24" spans="1:27" s="11" customFormat="1" ht="184.2" customHeight="1" x14ac:dyDescent="0.3">
      <c r="A24" s="201"/>
      <c r="B24" s="204"/>
      <c r="C24" s="181"/>
      <c r="D24" s="229"/>
      <c r="E24" s="229"/>
      <c r="F24" s="229"/>
      <c r="G24" s="229"/>
      <c r="H24" s="229"/>
      <c r="I24" s="204"/>
      <c r="J24" s="257"/>
      <c r="K24" s="84" t="s">
        <v>156</v>
      </c>
      <c r="L24" s="42"/>
      <c r="M24" s="8"/>
      <c r="N24" s="8"/>
      <c r="O24" s="8"/>
      <c r="P24" s="8"/>
      <c r="Q24" s="8"/>
      <c r="R24" s="216"/>
    </row>
    <row r="25" spans="1:27" s="5" customFormat="1" ht="30.6" customHeight="1" x14ac:dyDescent="0.3">
      <c r="A25" s="201"/>
      <c r="B25" s="204" t="s">
        <v>4</v>
      </c>
      <c r="C25" s="181">
        <f>G25+F25+E25+D25+H25</f>
        <v>25000</v>
      </c>
      <c r="D25" s="205">
        <v>5000</v>
      </c>
      <c r="E25" s="205">
        <v>5000</v>
      </c>
      <c r="F25" s="205">
        <v>5000</v>
      </c>
      <c r="G25" s="205">
        <v>5000</v>
      </c>
      <c r="H25" s="205">
        <v>5000</v>
      </c>
      <c r="I25" s="181" t="s">
        <v>187</v>
      </c>
      <c r="J25" s="182" t="s">
        <v>58</v>
      </c>
      <c r="K25" s="75" t="str">
        <f>$K$17</f>
        <v>обласний бюджет</v>
      </c>
      <c r="L25" s="8">
        <f>SUM(M25:Q25)</f>
        <v>4034.7000000000003</v>
      </c>
      <c r="M25" s="8">
        <v>400</v>
      </c>
      <c r="N25" s="127">
        <v>788.7</v>
      </c>
      <c r="O25" s="127">
        <v>902.6</v>
      </c>
      <c r="P25" s="127">
        <v>967.5</v>
      </c>
      <c r="Q25" s="127">
        <v>975.9</v>
      </c>
      <c r="R25" s="216"/>
    </row>
    <row r="26" spans="1:27" s="18" customFormat="1" ht="186.6" customHeight="1" x14ac:dyDescent="0.3">
      <c r="A26" s="201"/>
      <c r="B26" s="204"/>
      <c r="C26" s="181"/>
      <c r="D26" s="205"/>
      <c r="E26" s="205"/>
      <c r="F26" s="205"/>
      <c r="G26" s="205"/>
      <c r="H26" s="205"/>
      <c r="I26" s="181"/>
      <c r="J26" s="183"/>
      <c r="K26" s="68" t="s">
        <v>156</v>
      </c>
      <c r="L26" s="34"/>
      <c r="M26" s="128"/>
      <c r="N26" s="8"/>
      <c r="O26" s="8"/>
      <c r="P26" s="8"/>
      <c r="Q26" s="8"/>
      <c r="R26" s="216"/>
    </row>
    <row r="27" spans="1:27" s="5" customFormat="1" ht="31.8" customHeight="1" x14ac:dyDescent="0.3">
      <c r="A27" s="201"/>
      <c r="B27" s="204" t="s">
        <v>4</v>
      </c>
      <c r="C27" s="205">
        <f>D27+E27+F27+G27+H27</f>
        <v>1500</v>
      </c>
      <c r="D27" s="205">
        <v>300</v>
      </c>
      <c r="E27" s="205">
        <v>300</v>
      </c>
      <c r="F27" s="205">
        <v>300</v>
      </c>
      <c r="G27" s="205">
        <v>300</v>
      </c>
      <c r="H27" s="205">
        <v>300</v>
      </c>
      <c r="I27" s="181" t="s">
        <v>188</v>
      </c>
      <c r="J27" s="182" t="s">
        <v>59</v>
      </c>
      <c r="K27" s="75" t="str">
        <f>$K$17</f>
        <v>обласний бюджет</v>
      </c>
      <c r="L27" s="8">
        <f>SUM(M27:Q27)</f>
        <v>3790</v>
      </c>
      <c r="M27" s="8">
        <v>790</v>
      </c>
      <c r="N27" s="127">
        <v>750</v>
      </c>
      <c r="O27" s="127">
        <v>750</v>
      </c>
      <c r="P27" s="127">
        <v>750</v>
      </c>
      <c r="Q27" s="127">
        <v>750</v>
      </c>
      <c r="R27" s="216"/>
    </row>
    <row r="28" spans="1:27" s="5" customFormat="1" ht="184.2" customHeight="1" x14ac:dyDescent="0.3">
      <c r="A28" s="201"/>
      <c r="B28" s="204"/>
      <c r="C28" s="205"/>
      <c r="D28" s="205"/>
      <c r="E28" s="205"/>
      <c r="F28" s="205"/>
      <c r="G28" s="205"/>
      <c r="H28" s="205"/>
      <c r="I28" s="181"/>
      <c r="J28" s="226"/>
      <c r="K28" s="84" t="s">
        <v>156</v>
      </c>
      <c r="L28" s="49"/>
      <c r="M28" s="128"/>
      <c r="N28" s="128"/>
      <c r="O28" s="128"/>
      <c r="P28" s="128"/>
      <c r="Q28" s="128"/>
      <c r="R28" s="216"/>
    </row>
    <row r="29" spans="1:27" s="29" customFormat="1" ht="90.6" customHeight="1" x14ac:dyDescent="0.3">
      <c r="A29" s="201"/>
      <c r="B29" s="68" t="s">
        <v>133</v>
      </c>
      <c r="C29" s="68">
        <f>D29+E29+F29+G29+H29</f>
        <v>24150</v>
      </c>
      <c r="D29" s="50">
        <v>4500</v>
      </c>
      <c r="E29" s="51">
        <v>4700</v>
      </c>
      <c r="F29" s="51">
        <v>4850</v>
      </c>
      <c r="G29" s="51">
        <v>5000</v>
      </c>
      <c r="H29" s="51">
        <v>5100</v>
      </c>
      <c r="I29" s="75" t="s">
        <v>189</v>
      </c>
      <c r="J29" s="68" t="s">
        <v>143</v>
      </c>
      <c r="K29" s="71" t="s">
        <v>159</v>
      </c>
      <c r="L29" s="52">
        <v>500</v>
      </c>
      <c r="M29" s="52">
        <v>500</v>
      </c>
      <c r="N29" s="8"/>
      <c r="O29" s="8"/>
      <c r="P29" s="8"/>
      <c r="Q29" s="8"/>
      <c r="R29" s="216"/>
    </row>
    <row r="30" spans="1:27" s="18" customFormat="1" ht="31.2" customHeight="1" x14ac:dyDescent="0.3">
      <c r="A30" s="201"/>
      <c r="B30" s="204" t="s">
        <v>4</v>
      </c>
      <c r="C30" s="205">
        <f>D30+E30+F30+G30+H30</f>
        <v>2500</v>
      </c>
      <c r="D30" s="205">
        <v>500</v>
      </c>
      <c r="E30" s="205">
        <v>500</v>
      </c>
      <c r="F30" s="205">
        <v>500</v>
      </c>
      <c r="G30" s="205">
        <v>500</v>
      </c>
      <c r="H30" s="205">
        <v>500</v>
      </c>
      <c r="I30" s="181" t="s">
        <v>190</v>
      </c>
      <c r="J30" s="182" t="s">
        <v>63</v>
      </c>
      <c r="K30" s="75" t="str">
        <f>$K$17</f>
        <v>обласний бюджет</v>
      </c>
      <c r="L30" s="8">
        <f>SUM(M30:Q30)</f>
        <v>691.7</v>
      </c>
      <c r="M30" s="8">
        <v>91.7</v>
      </c>
      <c r="N30" s="127">
        <v>150</v>
      </c>
      <c r="O30" s="127">
        <v>150</v>
      </c>
      <c r="P30" s="127">
        <v>150</v>
      </c>
      <c r="Q30" s="127">
        <v>150</v>
      </c>
      <c r="R30" s="216"/>
    </row>
    <row r="31" spans="1:27" s="18" customFormat="1" ht="85.2" customHeight="1" x14ac:dyDescent="0.3">
      <c r="A31" s="201"/>
      <c r="B31" s="204"/>
      <c r="C31" s="205"/>
      <c r="D31" s="205"/>
      <c r="E31" s="205"/>
      <c r="F31" s="205"/>
      <c r="G31" s="205"/>
      <c r="H31" s="205"/>
      <c r="I31" s="181"/>
      <c r="J31" s="183"/>
      <c r="K31" s="68" t="s">
        <v>156</v>
      </c>
      <c r="L31" s="34"/>
      <c r="M31" s="128"/>
      <c r="N31" s="8"/>
      <c r="O31" s="8"/>
      <c r="P31" s="8"/>
      <c r="Q31" s="8"/>
      <c r="R31" s="216"/>
    </row>
    <row r="32" spans="1:27" s="18" customFormat="1" ht="33" customHeight="1" x14ac:dyDescent="0.3">
      <c r="A32" s="201"/>
      <c r="B32" s="204" t="s">
        <v>4</v>
      </c>
      <c r="C32" s="205">
        <f>D32+E32+F32+G32+H32</f>
        <v>1250</v>
      </c>
      <c r="D32" s="205">
        <v>250</v>
      </c>
      <c r="E32" s="205">
        <v>250</v>
      </c>
      <c r="F32" s="205">
        <v>250</v>
      </c>
      <c r="G32" s="205">
        <v>250</v>
      </c>
      <c r="H32" s="205">
        <v>250</v>
      </c>
      <c r="I32" s="181" t="s">
        <v>191</v>
      </c>
      <c r="J32" s="182" t="s">
        <v>64</v>
      </c>
      <c r="K32" s="75" t="str">
        <f>$K$17</f>
        <v>обласний бюджет</v>
      </c>
      <c r="L32" s="8">
        <f>SUM(M32:Q32)</f>
        <v>450</v>
      </c>
      <c r="M32" s="8">
        <v>50</v>
      </c>
      <c r="N32" s="127">
        <v>100</v>
      </c>
      <c r="O32" s="127">
        <v>100</v>
      </c>
      <c r="P32" s="127">
        <v>100</v>
      </c>
      <c r="Q32" s="127">
        <v>100</v>
      </c>
      <c r="R32" s="216"/>
    </row>
    <row r="33" spans="1:27" s="18" customFormat="1" ht="82.8" x14ac:dyDescent="0.3">
      <c r="A33" s="201"/>
      <c r="B33" s="204"/>
      <c r="C33" s="205"/>
      <c r="D33" s="205"/>
      <c r="E33" s="205"/>
      <c r="F33" s="205"/>
      <c r="G33" s="205"/>
      <c r="H33" s="205"/>
      <c r="I33" s="181"/>
      <c r="J33" s="183"/>
      <c r="K33" s="68" t="s">
        <v>156</v>
      </c>
      <c r="L33" s="34"/>
      <c r="M33" s="128"/>
      <c r="N33" s="8"/>
      <c r="O33" s="8"/>
      <c r="P33" s="8"/>
      <c r="Q33" s="8"/>
      <c r="R33" s="216"/>
    </row>
    <row r="34" spans="1:27" s="18" customFormat="1" ht="30" customHeight="1" x14ac:dyDescent="0.3">
      <c r="A34" s="201"/>
      <c r="B34" s="204" t="s">
        <v>4</v>
      </c>
      <c r="C34" s="205">
        <f>D34+E34+F34+G34+H34</f>
        <v>1000</v>
      </c>
      <c r="D34" s="205">
        <v>200</v>
      </c>
      <c r="E34" s="205">
        <v>200</v>
      </c>
      <c r="F34" s="205">
        <v>200</v>
      </c>
      <c r="G34" s="205">
        <v>200</v>
      </c>
      <c r="H34" s="205">
        <v>200</v>
      </c>
      <c r="I34" s="181" t="s">
        <v>192</v>
      </c>
      <c r="J34" s="182" t="s">
        <v>64</v>
      </c>
      <c r="K34" s="75" t="str">
        <f>$K$17</f>
        <v>обласний бюджет</v>
      </c>
      <c r="L34" s="8">
        <f>SUM(M34:Q34)</f>
        <v>500</v>
      </c>
      <c r="M34" s="8">
        <v>100</v>
      </c>
      <c r="N34" s="127">
        <v>100</v>
      </c>
      <c r="O34" s="127">
        <v>100</v>
      </c>
      <c r="P34" s="127">
        <v>100</v>
      </c>
      <c r="Q34" s="127">
        <v>100</v>
      </c>
      <c r="R34" s="216"/>
    </row>
    <row r="35" spans="1:27" s="18" customFormat="1" ht="82.8" x14ac:dyDescent="0.3">
      <c r="A35" s="201"/>
      <c r="B35" s="204"/>
      <c r="C35" s="205"/>
      <c r="D35" s="205"/>
      <c r="E35" s="205"/>
      <c r="F35" s="205"/>
      <c r="G35" s="205"/>
      <c r="H35" s="205"/>
      <c r="I35" s="181"/>
      <c r="J35" s="183"/>
      <c r="K35" s="68" t="s">
        <v>156</v>
      </c>
      <c r="L35" s="34"/>
      <c r="M35" s="128"/>
      <c r="N35" s="8"/>
      <c r="O35" s="8"/>
      <c r="P35" s="8"/>
      <c r="Q35" s="8"/>
      <c r="R35" s="216"/>
    </row>
    <row r="36" spans="1:27" s="29" customFormat="1" ht="32.4" customHeight="1" x14ac:dyDescent="0.3">
      <c r="A36" s="201"/>
      <c r="B36" s="204" t="s">
        <v>4</v>
      </c>
      <c r="C36" s="205">
        <f>D36+E36+F36+G36+H36</f>
        <v>1500</v>
      </c>
      <c r="D36" s="185">
        <v>300</v>
      </c>
      <c r="E36" s="185">
        <v>300</v>
      </c>
      <c r="F36" s="185">
        <v>300</v>
      </c>
      <c r="G36" s="185">
        <v>300</v>
      </c>
      <c r="H36" s="185">
        <v>300</v>
      </c>
      <c r="I36" s="259" t="s">
        <v>193</v>
      </c>
      <c r="J36" s="178" t="s">
        <v>56</v>
      </c>
      <c r="K36" s="75" t="str">
        <f>$K$17</f>
        <v>обласний бюджет</v>
      </c>
      <c r="L36" s="8">
        <f>SUM(M36:Q36)</f>
        <v>1400</v>
      </c>
      <c r="M36" s="8">
        <v>150</v>
      </c>
      <c r="N36" s="127">
        <v>300</v>
      </c>
      <c r="O36" s="127">
        <v>300</v>
      </c>
      <c r="P36" s="127">
        <v>300</v>
      </c>
      <c r="Q36" s="127">
        <v>350</v>
      </c>
      <c r="R36" s="216"/>
    </row>
    <row r="37" spans="1:27" s="29" customFormat="1" ht="185.4" customHeight="1" x14ac:dyDescent="0.3">
      <c r="A37" s="201"/>
      <c r="B37" s="204"/>
      <c r="C37" s="205"/>
      <c r="D37" s="222"/>
      <c r="E37" s="222"/>
      <c r="F37" s="222"/>
      <c r="G37" s="222"/>
      <c r="H37" s="222"/>
      <c r="I37" s="260"/>
      <c r="J37" s="180"/>
      <c r="K37" s="68" t="s">
        <v>156</v>
      </c>
      <c r="L37" s="34"/>
      <c r="M37" s="128"/>
      <c r="N37" s="8"/>
      <c r="O37" s="8"/>
      <c r="P37" s="8"/>
      <c r="Q37" s="8"/>
      <c r="R37" s="216"/>
    </row>
    <row r="38" spans="1:27" s="29" customFormat="1" ht="30.6" customHeight="1" x14ac:dyDescent="0.3">
      <c r="A38" s="201"/>
      <c r="B38" s="272" t="s">
        <v>130</v>
      </c>
      <c r="C38" s="205">
        <f>D38+E38+F38+G38+H38</f>
        <v>250</v>
      </c>
      <c r="D38" s="185">
        <v>50</v>
      </c>
      <c r="E38" s="185">
        <v>50</v>
      </c>
      <c r="F38" s="185">
        <v>50</v>
      </c>
      <c r="G38" s="185">
        <v>50</v>
      </c>
      <c r="H38" s="185">
        <v>50</v>
      </c>
      <c r="I38" s="178" t="s">
        <v>194</v>
      </c>
      <c r="J38" s="178" t="s">
        <v>56</v>
      </c>
      <c r="K38" s="75" t="str">
        <f>$K$17</f>
        <v>обласний бюджет</v>
      </c>
      <c r="L38" s="8">
        <f>SUM(M38:Q38)</f>
        <v>900</v>
      </c>
      <c r="M38" s="8">
        <v>100</v>
      </c>
      <c r="N38" s="127">
        <v>150</v>
      </c>
      <c r="O38" s="127">
        <v>200</v>
      </c>
      <c r="P38" s="127">
        <v>200</v>
      </c>
      <c r="Q38" s="127">
        <v>250</v>
      </c>
      <c r="R38" s="216"/>
    </row>
    <row r="39" spans="1:27" s="29" customFormat="1" ht="186" customHeight="1" x14ac:dyDescent="0.3">
      <c r="A39" s="255"/>
      <c r="B39" s="228"/>
      <c r="C39" s="205"/>
      <c r="D39" s="222"/>
      <c r="E39" s="222"/>
      <c r="F39" s="222"/>
      <c r="G39" s="222"/>
      <c r="H39" s="222"/>
      <c r="I39" s="180"/>
      <c r="J39" s="180"/>
      <c r="K39" s="68" t="s">
        <v>156</v>
      </c>
      <c r="L39" s="34"/>
      <c r="M39" s="128"/>
      <c r="N39" s="8"/>
      <c r="O39" s="8"/>
      <c r="P39" s="8"/>
      <c r="Q39" s="8"/>
      <c r="R39" s="174"/>
    </row>
    <row r="40" spans="1:27" s="5" customFormat="1" ht="28.8" customHeight="1" x14ac:dyDescent="0.3">
      <c r="A40" s="220" t="s">
        <v>16</v>
      </c>
      <c r="B40" s="220"/>
      <c r="C40" s="220"/>
      <c r="D40" s="220"/>
      <c r="E40" s="220"/>
      <c r="F40" s="220"/>
      <c r="G40" s="220"/>
      <c r="H40" s="220"/>
      <c r="I40" s="220"/>
      <c r="J40" s="255"/>
      <c r="K40" s="255"/>
      <c r="L40" s="22">
        <f>SUM(M40:Q40)</f>
        <v>63588.6</v>
      </c>
      <c r="M40" s="22">
        <f>M17+M23+M25+M27+M30+M32+M34+M36+M38+M29+M22+M20</f>
        <v>10667</v>
      </c>
      <c r="N40" s="22">
        <f>N17+N23+N25+N27+N30+N32+N34+N36+N38+N29+N22+N20</f>
        <v>11944.3</v>
      </c>
      <c r="O40" s="22">
        <f>O17+O23+O25+O27+O30+O32+O34+O36+O38+O29+O22+O20</f>
        <v>12750.800000000001</v>
      </c>
      <c r="P40" s="22">
        <f>P17+P23+P25+P27+P30+P32+P34+P36+P38+P29+P22+P20</f>
        <v>13594.300000000001</v>
      </c>
      <c r="Q40" s="22">
        <f>Q17+Q23+Q25+Q27+Q30+Q32+Q34+Q36+Q38+Q29+Q22+Q20</f>
        <v>14632.199999999999</v>
      </c>
      <c r="R40" s="217"/>
    </row>
    <row r="41" spans="1:27" s="5" customFormat="1" ht="31.2" customHeight="1" x14ac:dyDescent="0.3">
      <c r="A41" s="162"/>
      <c r="B41" s="159"/>
      <c r="C41" s="159"/>
      <c r="D41" s="159"/>
      <c r="E41" s="159"/>
      <c r="F41" s="159"/>
      <c r="G41" s="159"/>
      <c r="H41" s="159"/>
      <c r="I41" s="159"/>
      <c r="J41" s="163"/>
      <c r="K41" s="53" t="s">
        <v>0</v>
      </c>
      <c r="L41" s="23">
        <f>SUM(M41:Q41)</f>
        <v>63088.6</v>
      </c>
      <c r="M41" s="116">
        <f>M17+M23+M25+M27+M30+M32+M34+M36+M38+M22+M20</f>
        <v>10167</v>
      </c>
      <c r="N41" s="116">
        <f>N17+N23+N25+N27+N30+N32+N34+N36+N38+N22+N20</f>
        <v>11944.3</v>
      </c>
      <c r="O41" s="116">
        <f>O17+O23+O25+O27+O30+O32+O34+O36+O38+O22+O20</f>
        <v>12750.800000000001</v>
      </c>
      <c r="P41" s="116">
        <f>P17+P23+P25+P27+P30+P32+P34+P36+P38+P22+P20</f>
        <v>13594.300000000001</v>
      </c>
      <c r="Q41" s="116">
        <f>Q17+Q23+Q25+Q27+Q30+Q32+Q34+Q36+Q38+Q22+Q20</f>
        <v>14632.199999999999</v>
      </c>
      <c r="R41" s="218"/>
    </row>
    <row r="42" spans="1:27" s="5" customFormat="1" ht="82.8" x14ac:dyDescent="0.3">
      <c r="A42" s="164"/>
      <c r="B42" s="160"/>
      <c r="C42" s="160"/>
      <c r="D42" s="160"/>
      <c r="E42" s="160"/>
      <c r="F42" s="160"/>
      <c r="G42" s="160"/>
      <c r="H42" s="160"/>
      <c r="I42" s="160"/>
      <c r="J42" s="165"/>
      <c r="K42" s="54" t="s">
        <v>156</v>
      </c>
      <c r="L42" s="36"/>
      <c r="M42" s="130"/>
      <c r="N42" s="130"/>
      <c r="O42" s="130"/>
      <c r="P42" s="130"/>
      <c r="Q42" s="130"/>
      <c r="R42" s="218"/>
    </row>
    <row r="43" spans="1:27" s="29" customFormat="1" ht="86.4" customHeight="1" x14ac:dyDescent="0.3">
      <c r="A43" s="166"/>
      <c r="B43" s="167"/>
      <c r="C43" s="167"/>
      <c r="D43" s="167"/>
      <c r="E43" s="167"/>
      <c r="F43" s="167"/>
      <c r="G43" s="167"/>
      <c r="H43" s="167"/>
      <c r="I43" s="167"/>
      <c r="J43" s="168"/>
      <c r="K43" s="79" t="s">
        <v>159</v>
      </c>
      <c r="L43" s="89">
        <f>SUM(M43:Q43)</f>
        <v>500</v>
      </c>
      <c r="M43" s="89">
        <f>M29</f>
        <v>500</v>
      </c>
      <c r="N43" s="129"/>
      <c r="O43" s="129"/>
      <c r="P43" s="129"/>
      <c r="Q43" s="129"/>
      <c r="R43" s="219"/>
    </row>
    <row r="44" spans="1:27" s="25" customFormat="1" ht="27.6" customHeight="1" x14ac:dyDescent="0.3">
      <c r="A44" s="177" t="s">
        <v>76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</row>
    <row r="45" spans="1:27" ht="34.200000000000003" customHeight="1" x14ac:dyDescent="0.3">
      <c r="A45" s="170" t="s">
        <v>77</v>
      </c>
      <c r="B45" s="178" t="s">
        <v>19</v>
      </c>
      <c r="C45" s="181">
        <f>D45+E45+F45+G45+H45</f>
        <v>70</v>
      </c>
      <c r="D45" s="181">
        <v>14</v>
      </c>
      <c r="E45" s="181">
        <v>14</v>
      </c>
      <c r="F45" s="181">
        <v>14</v>
      </c>
      <c r="G45" s="181">
        <v>14</v>
      </c>
      <c r="H45" s="181">
        <v>14</v>
      </c>
      <c r="I45" s="224" t="s">
        <v>21</v>
      </c>
      <c r="J45" s="224" t="s">
        <v>66</v>
      </c>
      <c r="K45" s="70" t="s">
        <v>0</v>
      </c>
      <c r="L45" s="32">
        <f>SUM(M45:Q45)</f>
        <v>3971.5</v>
      </c>
      <c r="M45" s="59">
        <v>673.9</v>
      </c>
      <c r="N45" s="115">
        <v>737.2</v>
      </c>
      <c r="O45" s="115">
        <v>792.5</v>
      </c>
      <c r="P45" s="115">
        <v>852</v>
      </c>
      <c r="Q45" s="115">
        <v>915.9</v>
      </c>
      <c r="R45" s="206" t="s">
        <v>120</v>
      </c>
    </row>
    <row r="46" spans="1:27" ht="82.8" x14ac:dyDescent="0.3">
      <c r="A46" s="171"/>
      <c r="B46" s="179"/>
      <c r="C46" s="181"/>
      <c r="D46" s="181"/>
      <c r="E46" s="181"/>
      <c r="F46" s="181"/>
      <c r="G46" s="181"/>
      <c r="H46" s="181"/>
      <c r="I46" s="225"/>
      <c r="J46" s="225"/>
      <c r="K46" s="13" t="s">
        <v>156</v>
      </c>
      <c r="L46" s="33"/>
      <c r="M46" s="44"/>
      <c r="N46" s="44"/>
      <c r="O46" s="44"/>
      <c r="P46" s="44"/>
      <c r="Q46" s="44"/>
      <c r="R46" s="214"/>
      <c r="S46" s="1"/>
      <c r="T46" s="1"/>
      <c r="U46" s="1"/>
      <c r="V46" s="1"/>
      <c r="W46" s="1"/>
      <c r="X46" s="1"/>
      <c r="Y46" s="1"/>
      <c r="Z46" s="1"/>
      <c r="AA46" s="1"/>
    </row>
    <row r="47" spans="1:27" s="28" customFormat="1" ht="99" customHeight="1" x14ac:dyDescent="0.3">
      <c r="A47" s="171"/>
      <c r="B47" s="180"/>
      <c r="C47" s="181"/>
      <c r="D47" s="181"/>
      <c r="E47" s="181"/>
      <c r="F47" s="181"/>
      <c r="G47" s="181"/>
      <c r="H47" s="181"/>
      <c r="I47" s="87" t="s">
        <v>119</v>
      </c>
      <c r="J47" s="68" t="s">
        <v>101</v>
      </c>
      <c r="K47" s="75" t="str">
        <f>$K$17</f>
        <v>обласний бюджет</v>
      </c>
      <c r="L47" s="8">
        <f>SUM(M47:Q47)</f>
        <v>530</v>
      </c>
      <c r="M47" s="8">
        <v>70</v>
      </c>
      <c r="N47" s="115">
        <v>100</v>
      </c>
      <c r="O47" s="115">
        <v>120</v>
      </c>
      <c r="P47" s="115">
        <v>120</v>
      </c>
      <c r="Q47" s="115">
        <v>120</v>
      </c>
      <c r="R47" s="215"/>
      <c r="S47" s="1"/>
      <c r="T47" s="1"/>
      <c r="U47" s="1"/>
      <c r="V47" s="1"/>
      <c r="W47" s="1"/>
      <c r="X47" s="1"/>
      <c r="Y47" s="1"/>
      <c r="Z47" s="1"/>
      <c r="AA47" s="1"/>
    </row>
    <row r="48" spans="1:27" s="5" customFormat="1" ht="119.4" customHeight="1" x14ac:dyDescent="0.3">
      <c r="A48" s="171"/>
      <c r="B48" s="90" t="s">
        <v>18</v>
      </c>
      <c r="C48" s="106">
        <f>D48+E48+F48+G48+H48</f>
        <v>1000</v>
      </c>
      <c r="D48" s="90">
        <v>200</v>
      </c>
      <c r="E48" s="106">
        <v>200</v>
      </c>
      <c r="F48" s="106">
        <v>200</v>
      </c>
      <c r="G48" s="106">
        <v>200</v>
      </c>
      <c r="H48" s="90">
        <v>200</v>
      </c>
      <c r="I48" s="96" t="s">
        <v>102</v>
      </c>
      <c r="J48" s="105" t="s">
        <v>67</v>
      </c>
      <c r="K48" s="69" t="s">
        <v>157</v>
      </c>
      <c r="L48" s="33"/>
      <c r="M48" s="44"/>
      <c r="N48" s="44"/>
      <c r="O48" s="44"/>
      <c r="P48" s="44"/>
      <c r="Q48" s="44"/>
      <c r="R48" s="93" t="s">
        <v>121</v>
      </c>
      <c r="T48" s="1"/>
      <c r="U48" s="1"/>
      <c r="V48" s="1"/>
      <c r="W48" s="1"/>
      <c r="X48" s="1">
        <v>347</v>
      </c>
      <c r="Y48" s="1"/>
      <c r="Z48" s="1"/>
      <c r="AA48" s="1"/>
    </row>
    <row r="49" spans="1:185" s="27" customFormat="1" ht="100.8" customHeight="1" x14ac:dyDescent="0.3">
      <c r="A49" s="171"/>
      <c r="B49" s="68" t="s">
        <v>151</v>
      </c>
      <c r="C49" s="77">
        <f>D49+E49+F49+G49+H49</f>
        <v>100</v>
      </c>
      <c r="D49" s="68">
        <v>20</v>
      </c>
      <c r="E49" s="77">
        <v>20</v>
      </c>
      <c r="F49" s="77">
        <v>20</v>
      </c>
      <c r="G49" s="77">
        <v>20</v>
      </c>
      <c r="H49" s="68">
        <v>20</v>
      </c>
      <c r="I49" s="76" t="s">
        <v>152</v>
      </c>
      <c r="J49" s="68" t="s">
        <v>134</v>
      </c>
      <c r="K49" s="84" t="s">
        <v>131</v>
      </c>
      <c r="L49" s="33"/>
      <c r="M49" s="44"/>
      <c r="N49" s="44"/>
      <c r="O49" s="44"/>
      <c r="P49" s="44"/>
      <c r="Q49" s="44"/>
      <c r="R49" s="74" t="s">
        <v>153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</row>
    <row r="50" spans="1:185" s="18" customFormat="1" ht="28.8" customHeight="1" x14ac:dyDescent="0.3">
      <c r="A50" s="171"/>
      <c r="B50" s="204" t="s">
        <v>51</v>
      </c>
      <c r="C50" s="212">
        <f>D50+F50+H50</f>
        <v>600</v>
      </c>
      <c r="D50" s="212">
        <v>200</v>
      </c>
      <c r="E50" s="213" t="s">
        <v>17</v>
      </c>
      <c r="F50" s="212">
        <v>200</v>
      </c>
      <c r="G50" s="213" t="s">
        <v>17</v>
      </c>
      <c r="H50" s="212">
        <v>200</v>
      </c>
      <c r="I50" s="181" t="s">
        <v>103</v>
      </c>
      <c r="J50" s="182" t="s">
        <v>50</v>
      </c>
      <c r="K50" s="75" t="str">
        <f>$K$17</f>
        <v>обласний бюджет</v>
      </c>
      <c r="L50" s="8">
        <f>SUM(M50:Q50)</f>
        <v>90</v>
      </c>
      <c r="M50" s="8">
        <v>10</v>
      </c>
      <c r="N50" s="115">
        <v>20</v>
      </c>
      <c r="O50" s="115">
        <v>20</v>
      </c>
      <c r="P50" s="115">
        <v>20</v>
      </c>
      <c r="Q50" s="115">
        <v>20</v>
      </c>
      <c r="R50" s="173" t="s">
        <v>92</v>
      </c>
    </row>
    <row r="51" spans="1:185" s="18" customFormat="1" ht="55.2" customHeight="1" x14ac:dyDescent="0.3">
      <c r="A51" s="171"/>
      <c r="B51" s="204"/>
      <c r="C51" s="212"/>
      <c r="D51" s="212"/>
      <c r="E51" s="213"/>
      <c r="F51" s="212"/>
      <c r="G51" s="213"/>
      <c r="H51" s="212"/>
      <c r="I51" s="181"/>
      <c r="J51" s="183"/>
      <c r="K51" s="68" t="s">
        <v>156</v>
      </c>
      <c r="L51" s="34"/>
      <c r="M51" s="118"/>
      <c r="N51" s="44"/>
      <c r="O51" s="44"/>
      <c r="P51" s="44"/>
      <c r="Q51" s="44"/>
      <c r="R51" s="216"/>
    </row>
    <row r="52" spans="1:185" s="18" customFormat="1" ht="18" customHeight="1" x14ac:dyDescent="0.3">
      <c r="A52" s="171"/>
      <c r="B52" s="204" t="s">
        <v>52</v>
      </c>
      <c r="C52" s="205">
        <f>E52+F52+G52+H52</f>
        <v>40</v>
      </c>
      <c r="D52" s="213" t="s">
        <v>17</v>
      </c>
      <c r="E52" s="205">
        <v>10</v>
      </c>
      <c r="F52" s="205">
        <v>10</v>
      </c>
      <c r="G52" s="205">
        <v>10</v>
      </c>
      <c r="H52" s="205">
        <v>10</v>
      </c>
      <c r="I52" s="181" t="s">
        <v>104</v>
      </c>
      <c r="J52" s="182" t="s">
        <v>62</v>
      </c>
      <c r="K52" s="75" t="str">
        <f>$K$17</f>
        <v>обласний бюджет</v>
      </c>
      <c r="L52" s="8">
        <f>SUM(M52:Q52)</f>
        <v>85</v>
      </c>
      <c r="M52" s="8">
        <v>5</v>
      </c>
      <c r="N52" s="115">
        <v>20</v>
      </c>
      <c r="O52" s="115">
        <v>20</v>
      </c>
      <c r="P52" s="115">
        <v>20</v>
      </c>
      <c r="Q52" s="115">
        <v>20</v>
      </c>
      <c r="R52" s="216"/>
    </row>
    <row r="53" spans="1:185" s="18" customFormat="1" ht="123.6" customHeight="1" x14ac:dyDescent="0.3">
      <c r="A53" s="171"/>
      <c r="B53" s="204"/>
      <c r="C53" s="205"/>
      <c r="D53" s="213"/>
      <c r="E53" s="205"/>
      <c r="F53" s="205"/>
      <c r="G53" s="205"/>
      <c r="H53" s="205"/>
      <c r="I53" s="181"/>
      <c r="J53" s="183"/>
      <c r="K53" s="68" t="s">
        <v>156</v>
      </c>
      <c r="L53" s="34"/>
      <c r="M53" s="118"/>
      <c r="N53" s="44"/>
      <c r="O53" s="44"/>
      <c r="P53" s="44"/>
      <c r="Q53" s="44"/>
      <c r="R53" s="216"/>
    </row>
    <row r="54" spans="1:185" s="18" customFormat="1" ht="19.2" customHeight="1" x14ac:dyDescent="0.3">
      <c r="A54" s="171"/>
      <c r="B54" s="204" t="s">
        <v>4</v>
      </c>
      <c r="C54" s="205">
        <f>D54+E54+F54+G54+H54</f>
        <v>1500</v>
      </c>
      <c r="D54" s="205">
        <v>300</v>
      </c>
      <c r="E54" s="205">
        <v>300</v>
      </c>
      <c r="F54" s="205">
        <v>300</v>
      </c>
      <c r="G54" s="205">
        <v>300</v>
      </c>
      <c r="H54" s="205">
        <v>300</v>
      </c>
      <c r="I54" s="181" t="s">
        <v>105</v>
      </c>
      <c r="J54" s="182" t="s">
        <v>62</v>
      </c>
      <c r="K54" s="75" t="str">
        <f>$K$17</f>
        <v>обласний бюджет</v>
      </c>
      <c r="L54" s="8">
        <f>SUM(M54:Q54)</f>
        <v>230</v>
      </c>
      <c r="M54" s="8">
        <v>30</v>
      </c>
      <c r="N54" s="115">
        <v>50</v>
      </c>
      <c r="O54" s="115">
        <v>50</v>
      </c>
      <c r="P54" s="115">
        <v>50</v>
      </c>
      <c r="Q54" s="115">
        <v>50</v>
      </c>
      <c r="R54" s="216"/>
    </row>
    <row r="55" spans="1:185" s="18" customFormat="1" ht="70.2" customHeight="1" x14ac:dyDescent="0.3">
      <c r="A55" s="171"/>
      <c r="B55" s="204"/>
      <c r="C55" s="205"/>
      <c r="D55" s="205"/>
      <c r="E55" s="205"/>
      <c r="F55" s="205"/>
      <c r="G55" s="205"/>
      <c r="H55" s="205"/>
      <c r="I55" s="181"/>
      <c r="J55" s="183"/>
      <c r="K55" s="68" t="s">
        <v>156</v>
      </c>
      <c r="L55" s="34"/>
      <c r="M55" s="118"/>
      <c r="N55" s="44"/>
      <c r="O55" s="44"/>
      <c r="P55" s="44"/>
      <c r="Q55" s="44"/>
      <c r="R55" s="216"/>
      <c r="X55" s="18">
        <v>489</v>
      </c>
    </row>
    <row r="56" spans="1:185" s="18" customFormat="1" ht="18" customHeight="1" x14ac:dyDescent="0.3">
      <c r="A56" s="171"/>
      <c r="B56" s="204" t="s">
        <v>53</v>
      </c>
      <c r="C56" s="205">
        <f>E56+F56+G56+H56</f>
        <v>160</v>
      </c>
      <c r="D56" s="213" t="s">
        <v>17</v>
      </c>
      <c r="E56" s="205">
        <v>40</v>
      </c>
      <c r="F56" s="205">
        <v>40</v>
      </c>
      <c r="G56" s="205">
        <v>40</v>
      </c>
      <c r="H56" s="205">
        <v>40</v>
      </c>
      <c r="I56" s="181" t="s">
        <v>106</v>
      </c>
      <c r="J56" s="182" t="s">
        <v>64</v>
      </c>
      <c r="K56" s="75" t="str">
        <f>$K$17</f>
        <v>обласний бюджет</v>
      </c>
      <c r="L56" s="8">
        <f>SUM(M56:Q56)</f>
        <v>90</v>
      </c>
      <c r="M56" s="8">
        <v>10</v>
      </c>
      <c r="N56" s="115">
        <v>20</v>
      </c>
      <c r="O56" s="115">
        <v>20</v>
      </c>
      <c r="P56" s="115">
        <v>20</v>
      </c>
      <c r="Q56" s="115">
        <v>20</v>
      </c>
      <c r="R56" s="216"/>
    </row>
    <row r="57" spans="1:185" s="18" customFormat="1" ht="88.8" customHeight="1" x14ac:dyDescent="0.3">
      <c r="A57" s="171"/>
      <c r="B57" s="204"/>
      <c r="C57" s="205"/>
      <c r="D57" s="213"/>
      <c r="E57" s="205"/>
      <c r="F57" s="205"/>
      <c r="G57" s="205"/>
      <c r="H57" s="205"/>
      <c r="I57" s="181"/>
      <c r="J57" s="183"/>
      <c r="K57" s="68" t="s">
        <v>156</v>
      </c>
      <c r="L57" s="34"/>
      <c r="M57" s="118"/>
      <c r="N57" s="44"/>
      <c r="O57" s="44"/>
      <c r="P57" s="44"/>
      <c r="Q57" s="44"/>
      <c r="R57" s="216"/>
    </row>
    <row r="58" spans="1:185" s="29" customFormat="1" ht="21" customHeight="1" x14ac:dyDescent="0.3">
      <c r="A58" s="171"/>
      <c r="B58" s="272" t="s">
        <v>4</v>
      </c>
      <c r="C58" s="185">
        <f>E58+G58</f>
        <v>600</v>
      </c>
      <c r="D58" s="185" t="s">
        <v>17</v>
      </c>
      <c r="E58" s="185">
        <v>300</v>
      </c>
      <c r="F58" s="185" t="s">
        <v>17</v>
      </c>
      <c r="G58" s="185">
        <v>300</v>
      </c>
      <c r="H58" s="185" t="s">
        <v>17</v>
      </c>
      <c r="I58" s="178" t="s">
        <v>146</v>
      </c>
      <c r="J58" s="178" t="s">
        <v>64</v>
      </c>
      <c r="K58" s="100" t="s">
        <v>172</v>
      </c>
      <c r="L58" s="8">
        <f>SUM(M58:Q58)</f>
        <v>50</v>
      </c>
      <c r="M58" s="115" t="s">
        <v>17</v>
      </c>
      <c r="N58" s="115">
        <v>20</v>
      </c>
      <c r="O58" s="115" t="s">
        <v>17</v>
      </c>
      <c r="P58" s="115">
        <v>30</v>
      </c>
      <c r="Q58" s="114" t="s">
        <v>17</v>
      </c>
      <c r="R58" s="216"/>
    </row>
    <row r="59" spans="1:185" s="138" customFormat="1" ht="82.8" x14ac:dyDescent="0.3">
      <c r="A59" s="172"/>
      <c r="B59" s="228"/>
      <c r="C59" s="222"/>
      <c r="D59" s="222"/>
      <c r="E59" s="222"/>
      <c r="F59" s="222"/>
      <c r="G59" s="222"/>
      <c r="H59" s="222"/>
      <c r="I59" s="180"/>
      <c r="J59" s="180"/>
      <c r="K59" s="140" t="s">
        <v>156</v>
      </c>
      <c r="L59" s="8"/>
      <c r="M59" s="115"/>
      <c r="N59" s="115"/>
      <c r="O59" s="115"/>
      <c r="P59" s="115"/>
      <c r="Q59" s="114"/>
      <c r="R59" s="136"/>
    </row>
    <row r="60" spans="1:185" s="9" customFormat="1" ht="31.2" customHeight="1" x14ac:dyDescent="0.3">
      <c r="A60" s="220" t="s">
        <v>34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1"/>
      <c r="L60" s="67">
        <f>L45+L50+L52+L54+L56+L47+L58</f>
        <v>5046.5</v>
      </c>
      <c r="M60" s="67">
        <f>M45+M50+M52+M54+M56+M47</f>
        <v>798.9</v>
      </c>
      <c r="N60" s="134">
        <f>N45+N50+N52+N54+N56+N47+N58</f>
        <v>967.2</v>
      </c>
      <c r="O60" s="134">
        <f t="shared" ref="O60:Q60" si="0">O45+O50+O52+O54+O56+O47</f>
        <v>1022.5</v>
      </c>
      <c r="P60" s="134">
        <f>P45+P50+P52+P54+P56+P47+P58</f>
        <v>1112</v>
      </c>
      <c r="Q60" s="134">
        <f t="shared" si="0"/>
        <v>1145.9000000000001</v>
      </c>
      <c r="R60" s="217"/>
    </row>
    <row r="61" spans="1:185" s="9" customFormat="1" ht="28.8" customHeight="1" x14ac:dyDescent="0.3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55" t="s">
        <v>0</v>
      </c>
      <c r="L61" s="67">
        <f>SUM(M61:Q61)</f>
        <v>5046.5</v>
      </c>
      <c r="M61" s="67">
        <f>M45+M50+M52+M54+M56+M47</f>
        <v>798.9</v>
      </c>
      <c r="N61" s="134">
        <f>N45+N50+N52+N54+N56+N47+N58</f>
        <v>967.2</v>
      </c>
      <c r="O61" s="134">
        <f t="shared" ref="O61:Q61" si="1">O45+O50+O52+O54+O56+O47</f>
        <v>1022.5</v>
      </c>
      <c r="P61" s="134">
        <f>P45+P50+P52+P54+P56+P47+P58</f>
        <v>1112</v>
      </c>
      <c r="Q61" s="134">
        <f t="shared" si="1"/>
        <v>1145.9000000000001</v>
      </c>
      <c r="R61" s="218"/>
    </row>
    <row r="62" spans="1:185" s="9" customFormat="1" ht="100.8" customHeight="1" x14ac:dyDescent="0.3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56" t="s">
        <v>156</v>
      </c>
      <c r="L62" s="36"/>
      <c r="M62" s="119"/>
      <c r="N62" s="119"/>
      <c r="O62" s="119"/>
      <c r="P62" s="119"/>
      <c r="Q62" s="119"/>
      <c r="R62" s="219"/>
    </row>
    <row r="63" spans="1:185" s="9" customFormat="1" ht="23.4" customHeight="1" x14ac:dyDescent="0.3">
      <c r="A63" s="177" t="s">
        <v>78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</row>
    <row r="64" spans="1:185" ht="220.2" customHeight="1" x14ac:dyDescent="0.3">
      <c r="A64" s="265" t="s">
        <v>33</v>
      </c>
      <c r="B64" s="97" t="s">
        <v>4</v>
      </c>
      <c r="C64" s="113">
        <f>D64+E64+F64+G64+H64</f>
        <v>5000</v>
      </c>
      <c r="D64" s="97">
        <v>1000</v>
      </c>
      <c r="E64" s="97">
        <v>1000</v>
      </c>
      <c r="F64" s="97">
        <v>1000</v>
      </c>
      <c r="G64" s="97">
        <v>1000</v>
      </c>
      <c r="H64" s="110">
        <v>1000</v>
      </c>
      <c r="I64" s="105" t="s">
        <v>38</v>
      </c>
      <c r="J64" s="105" t="s">
        <v>56</v>
      </c>
      <c r="K64" s="94" t="s">
        <v>157</v>
      </c>
      <c r="L64" s="35"/>
      <c r="M64" s="44"/>
      <c r="N64" s="44"/>
      <c r="O64" s="44"/>
      <c r="P64" s="44"/>
      <c r="Q64" s="44"/>
      <c r="R64" s="206" t="s">
        <v>79</v>
      </c>
    </row>
    <row r="65" spans="1:18" s="12" customFormat="1" ht="31.2" customHeight="1" x14ac:dyDescent="0.3">
      <c r="A65" s="266"/>
      <c r="B65" s="180" t="s">
        <v>44</v>
      </c>
      <c r="C65" s="186">
        <f>D65+E65+F65+G65+H65</f>
        <v>25</v>
      </c>
      <c r="D65" s="180">
        <v>5</v>
      </c>
      <c r="E65" s="180">
        <v>5</v>
      </c>
      <c r="F65" s="180">
        <v>5</v>
      </c>
      <c r="G65" s="180">
        <v>5</v>
      </c>
      <c r="H65" s="180">
        <v>5</v>
      </c>
      <c r="I65" s="181" t="s">
        <v>154</v>
      </c>
      <c r="J65" s="181" t="s">
        <v>56</v>
      </c>
      <c r="K65" s="68" t="s">
        <v>0</v>
      </c>
      <c r="L65" s="8">
        <f>SUM(M65:Q65)</f>
        <v>800</v>
      </c>
      <c r="M65" s="45">
        <v>50</v>
      </c>
      <c r="N65" s="44">
        <v>150</v>
      </c>
      <c r="O65" s="44">
        <v>150</v>
      </c>
      <c r="P65" s="44">
        <v>200</v>
      </c>
      <c r="Q65" s="44">
        <v>250</v>
      </c>
      <c r="R65" s="214"/>
    </row>
    <row r="66" spans="1:18" s="12" customFormat="1" ht="202.2" customHeight="1" x14ac:dyDescent="0.3">
      <c r="A66" s="266"/>
      <c r="B66" s="189"/>
      <c r="C66" s="222"/>
      <c r="D66" s="189"/>
      <c r="E66" s="189"/>
      <c r="F66" s="189"/>
      <c r="G66" s="189"/>
      <c r="H66" s="189"/>
      <c r="I66" s="181"/>
      <c r="J66" s="181"/>
      <c r="K66" s="181" t="s">
        <v>156</v>
      </c>
      <c r="L66" s="283"/>
      <c r="M66" s="173"/>
      <c r="N66" s="173"/>
      <c r="O66" s="173"/>
      <c r="P66" s="173"/>
      <c r="Q66" s="173"/>
      <c r="R66" s="214"/>
    </row>
    <row r="67" spans="1:18" s="25" customFormat="1" ht="197.4" customHeight="1" x14ac:dyDescent="0.3">
      <c r="A67" s="267"/>
      <c r="B67" s="70" t="s">
        <v>4</v>
      </c>
      <c r="C67" s="78">
        <f>D67+E67+F67+G67+H67</f>
        <v>500</v>
      </c>
      <c r="D67" s="70">
        <v>100</v>
      </c>
      <c r="E67" s="70">
        <v>100</v>
      </c>
      <c r="F67" s="70">
        <v>100</v>
      </c>
      <c r="G67" s="70">
        <v>100</v>
      </c>
      <c r="H67" s="38">
        <v>100</v>
      </c>
      <c r="I67" s="181"/>
      <c r="J67" s="181"/>
      <c r="K67" s="181"/>
      <c r="L67" s="283"/>
      <c r="M67" s="174"/>
      <c r="N67" s="174"/>
      <c r="O67" s="174"/>
      <c r="P67" s="174"/>
      <c r="Q67" s="174"/>
      <c r="R67" s="215"/>
    </row>
    <row r="68" spans="1:18" s="5" customFormat="1" ht="33" customHeight="1" x14ac:dyDescent="0.3">
      <c r="A68" s="220" t="s">
        <v>1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1"/>
      <c r="L68" s="67">
        <f>L65</f>
        <v>800</v>
      </c>
      <c r="M68" s="57">
        <f>M65</f>
        <v>50</v>
      </c>
      <c r="N68" s="57">
        <f t="shared" ref="N68:Q68" si="2">N65</f>
        <v>150</v>
      </c>
      <c r="O68" s="57">
        <f t="shared" si="2"/>
        <v>150</v>
      </c>
      <c r="P68" s="57">
        <f t="shared" si="2"/>
        <v>200</v>
      </c>
      <c r="Q68" s="57">
        <f t="shared" si="2"/>
        <v>250</v>
      </c>
      <c r="R68" s="217"/>
    </row>
    <row r="69" spans="1:18" s="5" customFormat="1" ht="31.2" customHeight="1" x14ac:dyDescent="0.3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55" t="s">
        <v>0</v>
      </c>
      <c r="L69" s="67">
        <f>SUM(M69:Q69)</f>
        <v>800</v>
      </c>
      <c r="M69" s="57">
        <f>M65</f>
        <v>50</v>
      </c>
      <c r="N69" s="57">
        <f t="shared" ref="N69:Q69" si="3">N65</f>
        <v>150</v>
      </c>
      <c r="O69" s="57">
        <f t="shared" si="3"/>
        <v>150</v>
      </c>
      <c r="P69" s="57">
        <f t="shared" si="3"/>
        <v>200</v>
      </c>
      <c r="Q69" s="57">
        <f t="shared" si="3"/>
        <v>250</v>
      </c>
      <c r="R69" s="218"/>
    </row>
    <row r="70" spans="1:18" s="5" customFormat="1" ht="102.6" customHeight="1" x14ac:dyDescent="0.3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56" t="s">
        <v>156</v>
      </c>
      <c r="L70" s="58"/>
      <c r="M70" s="120"/>
      <c r="N70" s="119"/>
      <c r="O70" s="119"/>
      <c r="P70" s="119"/>
      <c r="Q70" s="119"/>
      <c r="R70" s="218"/>
    </row>
    <row r="71" spans="1:18" s="25" customFormat="1" ht="25.8" customHeight="1" x14ac:dyDescent="0.3">
      <c r="A71" s="177" t="s">
        <v>93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</row>
    <row r="72" spans="1:18" s="112" customFormat="1" ht="131.4" customHeight="1" x14ac:dyDescent="0.3">
      <c r="A72" s="170" t="s">
        <v>107</v>
      </c>
      <c r="B72" s="137" t="s">
        <v>174</v>
      </c>
      <c r="C72" s="139">
        <f>G72+F72+E72+D72+H72</f>
        <v>300</v>
      </c>
      <c r="D72" s="139">
        <v>60</v>
      </c>
      <c r="E72" s="139">
        <v>60</v>
      </c>
      <c r="F72" s="139">
        <v>60</v>
      </c>
      <c r="G72" s="139">
        <v>60</v>
      </c>
      <c r="H72" s="139">
        <v>60</v>
      </c>
      <c r="I72" s="135" t="s">
        <v>169</v>
      </c>
      <c r="J72" s="135" t="s">
        <v>170</v>
      </c>
      <c r="K72" s="135" t="s">
        <v>0</v>
      </c>
      <c r="L72" s="126">
        <f>SUM(M72:Q72)</f>
        <v>96214.299999999988</v>
      </c>
      <c r="M72" s="126">
        <v>16566.599999999999</v>
      </c>
      <c r="N72" s="126">
        <v>17881.099999999999</v>
      </c>
      <c r="O72" s="126">
        <v>19119.099999999999</v>
      </c>
      <c r="P72" s="126">
        <v>20553</v>
      </c>
      <c r="Q72" s="126">
        <v>22094.5</v>
      </c>
      <c r="R72" s="139" t="s">
        <v>175</v>
      </c>
    </row>
    <row r="73" spans="1:18" s="25" customFormat="1" ht="201" customHeight="1" x14ac:dyDescent="0.3">
      <c r="A73" s="171"/>
      <c r="B73" s="39" t="s">
        <v>4</v>
      </c>
      <c r="C73" s="72">
        <f>G73+F73+E73+D73+H73</f>
        <v>7500</v>
      </c>
      <c r="D73" s="86">
        <v>1500</v>
      </c>
      <c r="E73" s="86">
        <v>1500</v>
      </c>
      <c r="F73" s="86">
        <v>1500</v>
      </c>
      <c r="G73" s="86">
        <v>1500</v>
      </c>
      <c r="H73" s="86">
        <v>1500</v>
      </c>
      <c r="I73" s="72" t="s">
        <v>166</v>
      </c>
      <c r="J73" s="88" t="s">
        <v>36</v>
      </c>
      <c r="K73" s="80" t="s">
        <v>0</v>
      </c>
      <c r="L73" s="126">
        <f>SUM(M73:Q73)</f>
        <v>2700</v>
      </c>
      <c r="M73" s="40">
        <v>300</v>
      </c>
      <c r="N73" s="44">
        <v>500</v>
      </c>
      <c r="O73" s="44">
        <v>600</v>
      </c>
      <c r="P73" s="44">
        <v>650</v>
      </c>
      <c r="Q73" s="44">
        <v>650</v>
      </c>
      <c r="R73" s="214" t="s">
        <v>100</v>
      </c>
    </row>
    <row r="74" spans="1:18" s="25" customFormat="1" ht="93" customHeight="1" x14ac:dyDescent="0.3">
      <c r="A74" s="171"/>
      <c r="B74" s="81" t="s">
        <v>96</v>
      </c>
      <c r="C74" s="77">
        <f>D74+E74+F74+G74+H74</f>
        <v>10</v>
      </c>
      <c r="D74" s="68">
        <v>2</v>
      </c>
      <c r="E74" s="68">
        <v>2</v>
      </c>
      <c r="F74" s="68">
        <v>2</v>
      </c>
      <c r="G74" s="68">
        <v>2</v>
      </c>
      <c r="H74" s="68">
        <v>2</v>
      </c>
      <c r="I74" s="76" t="s">
        <v>167</v>
      </c>
      <c r="J74" s="76" t="s">
        <v>95</v>
      </c>
      <c r="K74" s="68" t="s">
        <v>0</v>
      </c>
      <c r="L74" s="126">
        <f>SUM(M74:Q74)</f>
        <v>450</v>
      </c>
      <c r="M74" s="8">
        <v>50</v>
      </c>
      <c r="N74" s="115">
        <v>100</v>
      </c>
      <c r="O74" s="115">
        <v>100</v>
      </c>
      <c r="P74" s="115">
        <v>100</v>
      </c>
      <c r="Q74" s="115">
        <v>100</v>
      </c>
      <c r="R74" s="215"/>
    </row>
    <row r="75" spans="1:18" s="25" customFormat="1" ht="234.6" x14ac:dyDescent="0.3">
      <c r="A75" s="171"/>
      <c r="B75" s="96" t="s">
        <v>97</v>
      </c>
      <c r="C75" s="107">
        <f>D75+E75+F75+G75+H75</f>
        <v>250</v>
      </c>
      <c r="D75" s="96">
        <v>50</v>
      </c>
      <c r="E75" s="96">
        <v>50</v>
      </c>
      <c r="F75" s="96">
        <v>50</v>
      </c>
      <c r="G75" s="96">
        <v>50</v>
      </c>
      <c r="H75" s="96">
        <v>50</v>
      </c>
      <c r="I75" s="90" t="s">
        <v>168</v>
      </c>
      <c r="J75" s="90" t="s">
        <v>98</v>
      </c>
      <c r="K75" s="94" t="s">
        <v>173</v>
      </c>
      <c r="L75" s="41"/>
      <c r="M75" s="115"/>
      <c r="N75" s="115"/>
      <c r="O75" s="115"/>
      <c r="P75" s="115"/>
      <c r="Q75" s="115"/>
      <c r="R75" s="93" t="s">
        <v>99</v>
      </c>
    </row>
    <row r="76" spans="1:18" s="25" customFormat="1" ht="33.6" customHeight="1" x14ac:dyDescent="0.3">
      <c r="A76" s="220" t="s">
        <v>2</v>
      </c>
      <c r="B76" s="220"/>
      <c r="C76" s="220"/>
      <c r="D76" s="220"/>
      <c r="E76" s="220"/>
      <c r="F76" s="220"/>
      <c r="G76" s="220"/>
      <c r="H76" s="220"/>
      <c r="I76" s="220"/>
      <c r="J76" s="220"/>
      <c r="K76" s="221"/>
      <c r="L76" s="22">
        <f>L73+L74+L72</f>
        <v>99364.299999999988</v>
      </c>
      <c r="M76" s="22">
        <f>M73+M74+M72</f>
        <v>16916.599999999999</v>
      </c>
      <c r="N76" s="22">
        <f t="shared" ref="N76:Q76" si="4">N73+N74+N72</f>
        <v>18481.099999999999</v>
      </c>
      <c r="O76" s="22">
        <f t="shared" si="4"/>
        <v>19819.099999999999</v>
      </c>
      <c r="P76" s="22">
        <f t="shared" si="4"/>
        <v>21303</v>
      </c>
      <c r="Q76" s="22">
        <f t="shared" si="4"/>
        <v>22844.5</v>
      </c>
      <c r="R76" s="217"/>
    </row>
    <row r="77" spans="1:18" s="25" customFormat="1" ht="32.4" customHeight="1" x14ac:dyDescent="0.3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55" t="s">
        <v>0</v>
      </c>
      <c r="L77" s="22">
        <f>SUM(M77:Q77)</f>
        <v>99364.299999999988</v>
      </c>
      <c r="M77" s="22">
        <f>M72+M73+M74</f>
        <v>16916.599999999999</v>
      </c>
      <c r="N77" s="22">
        <f t="shared" ref="N77:Q77" si="5">N72+N73+N74</f>
        <v>18481.099999999999</v>
      </c>
      <c r="O77" s="22">
        <f t="shared" si="5"/>
        <v>19819.099999999999</v>
      </c>
      <c r="P77" s="22">
        <f t="shared" si="5"/>
        <v>21303</v>
      </c>
      <c r="Q77" s="22">
        <f t="shared" si="5"/>
        <v>22844.5</v>
      </c>
      <c r="R77" s="218"/>
    </row>
    <row r="78" spans="1:18" s="25" customFormat="1" ht="93" customHeight="1" x14ac:dyDescent="0.3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55" t="s">
        <v>159</v>
      </c>
      <c r="L78" s="59"/>
      <c r="M78" s="141"/>
      <c r="N78" s="117"/>
      <c r="O78" s="117"/>
      <c r="P78" s="117"/>
      <c r="Q78" s="117"/>
      <c r="R78" s="219"/>
    </row>
    <row r="79" spans="1:18" s="25" customFormat="1" ht="25.2" customHeight="1" x14ac:dyDescent="0.3">
      <c r="A79" s="160" t="s">
        <v>178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5"/>
    </row>
    <row r="80" spans="1:18" ht="29.4" customHeight="1" x14ac:dyDescent="0.3">
      <c r="A80" s="170" t="s">
        <v>122</v>
      </c>
      <c r="B80" s="181" t="s">
        <v>45</v>
      </c>
      <c r="C80" s="206" t="s">
        <v>46</v>
      </c>
      <c r="D80" s="206" t="s">
        <v>46</v>
      </c>
      <c r="E80" s="206" t="s">
        <v>46</v>
      </c>
      <c r="F80" s="206" t="s">
        <v>46</v>
      </c>
      <c r="G80" s="206" t="s">
        <v>46</v>
      </c>
      <c r="H80" s="206" t="s">
        <v>46</v>
      </c>
      <c r="I80" s="261" t="s">
        <v>48</v>
      </c>
      <c r="J80" s="235" t="s">
        <v>68</v>
      </c>
      <c r="K80" s="208" t="s">
        <v>131</v>
      </c>
      <c r="L80" s="280"/>
      <c r="M80" s="173"/>
      <c r="N80" s="173"/>
      <c r="O80" s="173"/>
      <c r="P80" s="173"/>
      <c r="Q80" s="173"/>
      <c r="R80" s="184" t="s">
        <v>83</v>
      </c>
    </row>
    <row r="81" spans="1:27" ht="85.2" customHeight="1" x14ac:dyDescent="0.3">
      <c r="A81" s="171"/>
      <c r="B81" s="181"/>
      <c r="C81" s="207"/>
      <c r="D81" s="207"/>
      <c r="E81" s="207"/>
      <c r="F81" s="207"/>
      <c r="G81" s="207"/>
      <c r="H81" s="207"/>
      <c r="I81" s="262"/>
      <c r="J81" s="263"/>
      <c r="K81" s="263"/>
      <c r="L81" s="281"/>
      <c r="M81" s="174"/>
      <c r="N81" s="174"/>
      <c r="O81" s="174"/>
      <c r="P81" s="174"/>
      <c r="Q81" s="174"/>
      <c r="R81" s="184"/>
    </row>
    <row r="82" spans="1:27" s="5" customFormat="1" ht="32.4" customHeight="1" x14ac:dyDescent="0.3">
      <c r="A82" s="171"/>
      <c r="B82" s="181" t="s">
        <v>35</v>
      </c>
      <c r="C82" s="185">
        <f>D82+E82+F82+G82+H82</f>
        <v>500</v>
      </c>
      <c r="D82" s="185">
        <v>100</v>
      </c>
      <c r="E82" s="185">
        <v>100</v>
      </c>
      <c r="F82" s="185">
        <v>100</v>
      </c>
      <c r="G82" s="185">
        <v>100</v>
      </c>
      <c r="H82" s="185">
        <v>100</v>
      </c>
      <c r="I82" s="181" t="s">
        <v>22</v>
      </c>
      <c r="J82" s="234" t="s">
        <v>69</v>
      </c>
      <c r="K82" s="208" t="s">
        <v>131</v>
      </c>
      <c r="L82" s="280"/>
      <c r="M82" s="173"/>
      <c r="N82" s="173"/>
      <c r="O82" s="173"/>
      <c r="P82" s="173"/>
      <c r="Q82" s="173"/>
      <c r="R82" s="184" t="s">
        <v>84</v>
      </c>
    </row>
    <row r="83" spans="1:27" s="5" customFormat="1" ht="55.8" customHeight="1" x14ac:dyDescent="0.3">
      <c r="A83" s="171"/>
      <c r="B83" s="181"/>
      <c r="C83" s="222"/>
      <c r="D83" s="222"/>
      <c r="E83" s="222"/>
      <c r="F83" s="222"/>
      <c r="G83" s="222"/>
      <c r="H83" s="222"/>
      <c r="I83" s="181"/>
      <c r="J83" s="258"/>
      <c r="K83" s="263"/>
      <c r="L83" s="281"/>
      <c r="M83" s="174"/>
      <c r="N83" s="174"/>
      <c r="O83" s="174"/>
      <c r="P83" s="174"/>
      <c r="Q83" s="174"/>
      <c r="R83" s="184"/>
    </row>
    <row r="84" spans="1:27" ht="208.2" customHeight="1" x14ac:dyDescent="0.3">
      <c r="A84" s="171"/>
      <c r="B84" s="96" t="s">
        <v>179</v>
      </c>
      <c r="C84" s="107">
        <f>D84+E84+F84+G84+H84</f>
        <v>1</v>
      </c>
      <c r="D84" s="107">
        <v>0</v>
      </c>
      <c r="E84" s="107">
        <v>0</v>
      </c>
      <c r="F84" s="107">
        <v>0</v>
      </c>
      <c r="G84" s="107">
        <v>0</v>
      </c>
      <c r="H84" s="107">
        <v>1</v>
      </c>
      <c r="I84" s="109" t="s">
        <v>180</v>
      </c>
      <c r="J84" s="150" t="s">
        <v>68</v>
      </c>
      <c r="K84" s="150" t="s">
        <v>181</v>
      </c>
      <c r="L84" s="42"/>
      <c r="M84" s="44"/>
      <c r="N84" s="44"/>
      <c r="O84" s="44"/>
      <c r="P84" s="44"/>
      <c r="Q84" s="44"/>
      <c r="R84" s="98" t="s">
        <v>123</v>
      </c>
    </row>
    <row r="85" spans="1:27" s="6" customFormat="1" ht="30.6" customHeight="1" x14ac:dyDescent="0.3">
      <c r="A85" s="171"/>
      <c r="B85" s="178" t="s">
        <v>49</v>
      </c>
      <c r="C85" s="185">
        <f>D85+E85+F85+G85+H85</f>
        <v>46</v>
      </c>
      <c r="D85" s="185">
        <v>6</v>
      </c>
      <c r="E85" s="185">
        <v>10</v>
      </c>
      <c r="F85" s="185">
        <v>10</v>
      </c>
      <c r="G85" s="185">
        <v>10</v>
      </c>
      <c r="H85" s="185">
        <v>10</v>
      </c>
      <c r="I85" s="178" t="s">
        <v>147</v>
      </c>
      <c r="J85" s="181" t="s">
        <v>70</v>
      </c>
      <c r="K85" s="208" t="s">
        <v>131</v>
      </c>
      <c r="L85" s="280"/>
      <c r="M85" s="173"/>
      <c r="N85" s="173"/>
      <c r="O85" s="173"/>
      <c r="P85" s="173"/>
      <c r="Q85" s="173"/>
      <c r="R85" s="184" t="s">
        <v>124</v>
      </c>
      <c r="S85" s="1"/>
      <c r="T85" s="1"/>
      <c r="U85" s="1"/>
      <c r="V85" s="1"/>
      <c r="W85" s="1"/>
      <c r="X85" s="1"/>
      <c r="Y85" s="1"/>
      <c r="Z85" s="1"/>
      <c r="AA85" s="1"/>
    </row>
    <row r="86" spans="1:27" s="6" customFormat="1" ht="136.80000000000001" customHeight="1" x14ac:dyDescent="0.3">
      <c r="A86" s="171"/>
      <c r="B86" s="179"/>
      <c r="C86" s="186"/>
      <c r="D86" s="186"/>
      <c r="E86" s="186"/>
      <c r="F86" s="186"/>
      <c r="G86" s="186"/>
      <c r="H86" s="186"/>
      <c r="I86" s="179"/>
      <c r="J86" s="178"/>
      <c r="K86" s="263"/>
      <c r="L86" s="282"/>
      <c r="M86" s="174"/>
      <c r="N86" s="174"/>
      <c r="O86" s="174"/>
      <c r="P86" s="174"/>
      <c r="Q86" s="174"/>
      <c r="R86" s="184"/>
      <c r="S86" s="1"/>
      <c r="T86" s="1"/>
      <c r="U86" s="1"/>
      <c r="V86" s="1"/>
      <c r="W86" s="1"/>
      <c r="X86" s="1"/>
      <c r="Y86" s="1"/>
      <c r="Z86" s="1"/>
      <c r="AA86" s="1"/>
    </row>
    <row r="87" spans="1:27" s="28" customFormat="1" ht="21" customHeight="1" x14ac:dyDescent="0.3">
      <c r="A87" s="171"/>
      <c r="B87" s="204" t="s">
        <v>20</v>
      </c>
      <c r="C87" s="205">
        <f>D87+E87+F87+G87+H87</f>
        <v>5</v>
      </c>
      <c r="D87" s="205">
        <v>1</v>
      </c>
      <c r="E87" s="205">
        <v>1</v>
      </c>
      <c r="F87" s="205">
        <v>1</v>
      </c>
      <c r="G87" s="205">
        <v>1</v>
      </c>
      <c r="H87" s="205">
        <v>1</v>
      </c>
      <c r="I87" s="181" t="s">
        <v>94</v>
      </c>
      <c r="J87" s="182" t="s">
        <v>60</v>
      </c>
      <c r="K87" s="75" t="str">
        <f>$K$17</f>
        <v>обласний бюджет</v>
      </c>
      <c r="L87" s="8">
        <f>SUM(M87:Q87)</f>
        <v>700</v>
      </c>
      <c r="M87" s="8">
        <v>100</v>
      </c>
      <c r="N87" s="115">
        <v>150</v>
      </c>
      <c r="O87" s="115">
        <v>150</v>
      </c>
      <c r="P87" s="115">
        <v>150</v>
      </c>
      <c r="Q87" s="115">
        <v>150</v>
      </c>
      <c r="R87" s="169" t="s">
        <v>125</v>
      </c>
      <c r="S87" s="1"/>
      <c r="T87" s="1"/>
      <c r="U87" s="1"/>
      <c r="V87" s="1"/>
      <c r="W87" s="1"/>
      <c r="X87" s="1"/>
      <c r="Y87" s="1"/>
      <c r="Z87" s="1"/>
      <c r="AA87" s="1"/>
    </row>
    <row r="88" spans="1:27" s="28" customFormat="1" ht="168.6" customHeight="1" x14ac:dyDescent="0.3">
      <c r="A88" s="171"/>
      <c r="B88" s="204"/>
      <c r="C88" s="205"/>
      <c r="D88" s="205"/>
      <c r="E88" s="205"/>
      <c r="F88" s="205"/>
      <c r="G88" s="205"/>
      <c r="H88" s="205"/>
      <c r="I88" s="181"/>
      <c r="J88" s="226"/>
      <c r="K88" s="71" t="s">
        <v>156</v>
      </c>
      <c r="L88" s="8"/>
      <c r="M88" s="44"/>
      <c r="N88" s="44"/>
      <c r="O88" s="44"/>
      <c r="P88" s="44"/>
      <c r="Q88" s="44"/>
      <c r="R88" s="169"/>
      <c r="S88" s="1"/>
      <c r="T88" s="1"/>
      <c r="U88" s="1"/>
      <c r="V88" s="1"/>
      <c r="W88" s="1"/>
      <c r="X88" s="1"/>
      <c r="Y88" s="1"/>
      <c r="Z88" s="1"/>
      <c r="AA88" s="1"/>
    </row>
    <row r="89" spans="1:27" s="25" customFormat="1" ht="29.4" customHeight="1" x14ac:dyDescent="0.3">
      <c r="A89" s="171"/>
      <c r="B89" s="178" t="s">
        <v>81</v>
      </c>
      <c r="C89" s="205">
        <f>D89+E89+F89+G89+H89</f>
        <v>10</v>
      </c>
      <c r="D89" s="205">
        <v>2</v>
      </c>
      <c r="E89" s="205">
        <v>2</v>
      </c>
      <c r="F89" s="205">
        <v>2</v>
      </c>
      <c r="G89" s="205">
        <v>2</v>
      </c>
      <c r="H89" s="205">
        <v>2</v>
      </c>
      <c r="I89" s="178" t="s">
        <v>116</v>
      </c>
      <c r="J89" s="178" t="s">
        <v>80</v>
      </c>
      <c r="K89" s="178" t="s">
        <v>131</v>
      </c>
      <c r="L89" s="173"/>
      <c r="M89" s="173"/>
      <c r="N89" s="173"/>
      <c r="O89" s="173"/>
      <c r="P89" s="173"/>
      <c r="Q89" s="173"/>
      <c r="R89" s="169"/>
      <c r="S89" s="1"/>
      <c r="T89" s="1"/>
      <c r="U89" s="1"/>
      <c r="V89" s="1"/>
      <c r="W89" s="1"/>
      <c r="X89" s="1"/>
      <c r="Y89" s="1"/>
      <c r="Z89" s="1"/>
      <c r="AA89" s="1"/>
    </row>
    <row r="90" spans="1:27" s="25" customFormat="1" ht="50.4" customHeight="1" x14ac:dyDescent="0.3">
      <c r="A90" s="171"/>
      <c r="B90" s="180"/>
      <c r="C90" s="205"/>
      <c r="D90" s="205"/>
      <c r="E90" s="205"/>
      <c r="F90" s="205"/>
      <c r="G90" s="205"/>
      <c r="H90" s="205"/>
      <c r="I90" s="179"/>
      <c r="J90" s="179"/>
      <c r="K90" s="179"/>
      <c r="L90" s="216"/>
      <c r="M90" s="216"/>
      <c r="N90" s="216"/>
      <c r="O90" s="216"/>
      <c r="P90" s="216"/>
      <c r="Q90" s="216"/>
      <c r="R90" s="169"/>
      <c r="S90" s="1"/>
      <c r="T90" s="1"/>
      <c r="U90" s="1"/>
      <c r="V90" s="1"/>
      <c r="W90" s="1"/>
      <c r="X90" s="1"/>
      <c r="Y90" s="1"/>
      <c r="Z90" s="1"/>
      <c r="AA90" s="1"/>
    </row>
    <row r="91" spans="1:27" s="25" customFormat="1" ht="142.80000000000001" customHeight="1" x14ac:dyDescent="0.3">
      <c r="A91" s="171"/>
      <c r="B91" s="73" t="s">
        <v>82</v>
      </c>
      <c r="C91" s="77">
        <f>D91+E91+F91+G91+H91</f>
        <v>2</v>
      </c>
      <c r="D91" s="77">
        <v>0</v>
      </c>
      <c r="E91" s="77">
        <v>0</v>
      </c>
      <c r="F91" s="77">
        <v>0</v>
      </c>
      <c r="G91" s="77">
        <v>1</v>
      </c>
      <c r="H91" s="77">
        <v>1</v>
      </c>
      <c r="I91" s="180"/>
      <c r="J91" s="180"/>
      <c r="K91" s="180"/>
      <c r="L91" s="174"/>
      <c r="M91" s="174"/>
      <c r="N91" s="174"/>
      <c r="O91" s="174"/>
      <c r="P91" s="174"/>
      <c r="Q91" s="174"/>
      <c r="R91" s="169"/>
      <c r="S91" s="1"/>
      <c r="T91" s="1"/>
      <c r="U91" s="1"/>
      <c r="V91" s="1"/>
      <c r="W91" s="1"/>
      <c r="X91" s="1"/>
      <c r="Y91" s="1"/>
      <c r="Z91" s="1"/>
      <c r="AA91" s="1"/>
    </row>
    <row r="92" spans="1:27" s="28" customFormat="1" ht="31.8" customHeight="1" x14ac:dyDescent="0.3">
      <c r="A92" s="171"/>
      <c r="B92" s="204" t="s">
        <v>4</v>
      </c>
      <c r="C92" s="205">
        <f>D92+E92+F92+G92+H92</f>
        <v>500</v>
      </c>
      <c r="D92" s="205">
        <v>100</v>
      </c>
      <c r="E92" s="205">
        <v>100</v>
      </c>
      <c r="F92" s="205">
        <v>100</v>
      </c>
      <c r="G92" s="205">
        <v>100</v>
      </c>
      <c r="H92" s="205">
        <v>100</v>
      </c>
      <c r="I92" s="181" t="s">
        <v>117</v>
      </c>
      <c r="J92" s="275" t="s">
        <v>61</v>
      </c>
      <c r="K92" s="75" t="str">
        <f>$K$17</f>
        <v>обласний бюджет</v>
      </c>
      <c r="L92" s="8">
        <f>SUM(M92:Q92)</f>
        <v>220</v>
      </c>
      <c r="M92" s="8">
        <v>20</v>
      </c>
      <c r="N92" s="115">
        <v>50</v>
      </c>
      <c r="O92" s="115">
        <v>50</v>
      </c>
      <c r="P92" s="115">
        <v>50</v>
      </c>
      <c r="Q92" s="115">
        <v>50</v>
      </c>
      <c r="R92" s="173" t="s">
        <v>126</v>
      </c>
      <c r="S92" s="1"/>
      <c r="T92" s="1"/>
      <c r="U92" s="1"/>
      <c r="V92" s="1"/>
      <c r="W92" s="1"/>
      <c r="X92" s="1"/>
      <c r="Y92" s="1"/>
      <c r="Z92" s="1"/>
      <c r="AA92" s="1"/>
    </row>
    <row r="93" spans="1:27" s="28" customFormat="1" ht="166.8" customHeight="1" x14ac:dyDescent="0.3">
      <c r="A93" s="172"/>
      <c r="B93" s="204"/>
      <c r="C93" s="205"/>
      <c r="D93" s="205"/>
      <c r="E93" s="205"/>
      <c r="F93" s="205"/>
      <c r="G93" s="205"/>
      <c r="H93" s="205"/>
      <c r="I93" s="181"/>
      <c r="J93" s="275"/>
      <c r="K93" s="68" t="s">
        <v>156</v>
      </c>
      <c r="L93" s="34"/>
      <c r="M93" s="118"/>
      <c r="N93" s="44"/>
      <c r="O93" s="44"/>
      <c r="P93" s="44"/>
      <c r="Q93" s="44"/>
      <c r="R93" s="174"/>
      <c r="S93" s="1"/>
      <c r="T93" s="1"/>
      <c r="U93" s="1"/>
      <c r="V93" s="1"/>
      <c r="W93" s="1"/>
      <c r="X93" s="1"/>
      <c r="Y93" s="1"/>
      <c r="Z93" s="1"/>
      <c r="AA93" s="1"/>
    </row>
    <row r="94" spans="1:27" ht="32.4" customHeight="1" x14ac:dyDescent="0.3">
      <c r="A94" s="220" t="s">
        <v>3</v>
      </c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67">
        <f>SUM(M94:Q94)</f>
        <v>920</v>
      </c>
      <c r="M94" s="67">
        <f>M87+M92</f>
        <v>120</v>
      </c>
      <c r="N94" s="134">
        <f t="shared" ref="N94:Q94" si="6">N87+N92</f>
        <v>200</v>
      </c>
      <c r="O94" s="134">
        <f t="shared" si="6"/>
        <v>200</v>
      </c>
      <c r="P94" s="134">
        <f t="shared" si="6"/>
        <v>200</v>
      </c>
      <c r="Q94" s="134">
        <f t="shared" si="6"/>
        <v>200</v>
      </c>
      <c r="R94" s="197"/>
      <c r="S94" s="1"/>
      <c r="T94" s="1"/>
      <c r="U94" s="1"/>
      <c r="V94" s="1"/>
      <c r="W94" s="1"/>
      <c r="X94" s="1"/>
      <c r="Y94" s="1"/>
      <c r="Z94" s="1"/>
      <c r="AA94" s="1"/>
    </row>
    <row r="95" spans="1:27" s="148" customFormat="1" ht="82.8" x14ac:dyDescent="0.3">
      <c r="A95" s="162"/>
      <c r="B95" s="159"/>
      <c r="C95" s="159"/>
      <c r="D95" s="159"/>
      <c r="E95" s="159"/>
      <c r="F95" s="159"/>
      <c r="G95" s="159"/>
      <c r="H95" s="159"/>
      <c r="I95" s="159"/>
      <c r="J95" s="163"/>
      <c r="K95" s="147" t="s">
        <v>183</v>
      </c>
      <c r="L95" s="149"/>
      <c r="M95" s="149"/>
      <c r="N95" s="149"/>
      <c r="O95" s="149"/>
      <c r="P95" s="149"/>
      <c r="Q95" s="149"/>
      <c r="R95" s="198"/>
      <c r="S95" s="1"/>
      <c r="T95" s="1"/>
      <c r="U95" s="1"/>
      <c r="V95" s="1"/>
      <c r="W95" s="1"/>
      <c r="X95" s="1"/>
      <c r="Y95" s="1"/>
      <c r="Z95" s="1"/>
      <c r="AA95" s="1"/>
    </row>
    <row r="96" spans="1:27" ht="28.2" customHeight="1" x14ac:dyDescent="0.3">
      <c r="A96" s="164"/>
      <c r="B96" s="160"/>
      <c r="C96" s="160"/>
      <c r="D96" s="160"/>
      <c r="E96" s="160"/>
      <c r="F96" s="160"/>
      <c r="G96" s="160"/>
      <c r="H96" s="160"/>
      <c r="I96" s="160"/>
      <c r="J96" s="165"/>
      <c r="K96" s="79" t="s">
        <v>0</v>
      </c>
      <c r="L96" s="67">
        <f>SUM(M96:Q96)</f>
        <v>920</v>
      </c>
      <c r="M96" s="67">
        <f>M87+M92</f>
        <v>120</v>
      </c>
      <c r="N96" s="134">
        <f t="shared" ref="N96:Q96" si="7">N87+N92</f>
        <v>200</v>
      </c>
      <c r="O96" s="134">
        <f t="shared" si="7"/>
        <v>200</v>
      </c>
      <c r="P96" s="134">
        <f t="shared" si="7"/>
        <v>200</v>
      </c>
      <c r="Q96" s="134">
        <f t="shared" si="7"/>
        <v>200</v>
      </c>
      <c r="R96" s="198"/>
      <c r="S96" s="1"/>
      <c r="T96" s="1"/>
      <c r="U96" s="1"/>
      <c r="V96" s="1"/>
      <c r="W96" s="1"/>
      <c r="X96" s="1"/>
      <c r="Y96" s="1"/>
      <c r="Z96" s="1"/>
      <c r="AA96" s="1"/>
    </row>
    <row r="97" spans="1:27" ht="99.6" customHeight="1" x14ac:dyDescent="0.3">
      <c r="A97" s="166"/>
      <c r="B97" s="167"/>
      <c r="C97" s="167"/>
      <c r="D97" s="167"/>
      <c r="E97" s="167"/>
      <c r="F97" s="167"/>
      <c r="G97" s="167"/>
      <c r="H97" s="167"/>
      <c r="I97" s="167"/>
      <c r="J97" s="168"/>
      <c r="K97" s="79" t="s">
        <v>156</v>
      </c>
      <c r="L97" s="8"/>
      <c r="M97" s="117"/>
      <c r="N97" s="117"/>
      <c r="O97" s="117"/>
      <c r="P97" s="117"/>
      <c r="Q97" s="117"/>
      <c r="R97" s="199"/>
    </row>
    <row r="98" spans="1:27" s="25" customFormat="1" ht="25.2" customHeight="1" x14ac:dyDescent="0.3">
      <c r="A98" s="177" t="s">
        <v>108</v>
      </c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</row>
    <row r="99" spans="1:27" ht="82.8" x14ac:dyDescent="0.3">
      <c r="A99" s="200" t="s">
        <v>109</v>
      </c>
      <c r="B99" s="224" t="s">
        <v>23</v>
      </c>
      <c r="C99" s="202">
        <f>G99+F99+E99+D99+H99</f>
        <v>5000</v>
      </c>
      <c r="D99" s="202">
        <v>1000</v>
      </c>
      <c r="E99" s="202">
        <v>1000</v>
      </c>
      <c r="F99" s="202">
        <v>1000</v>
      </c>
      <c r="G99" s="202">
        <v>1000</v>
      </c>
      <c r="H99" s="227">
        <v>1000</v>
      </c>
      <c r="I99" s="235" t="s">
        <v>87</v>
      </c>
      <c r="J99" s="223" t="s">
        <v>65</v>
      </c>
      <c r="K99" s="69" t="s">
        <v>156</v>
      </c>
      <c r="L99" s="8"/>
      <c r="M99" s="44"/>
      <c r="N99" s="44"/>
      <c r="O99" s="44"/>
      <c r="P99" s="44"/>
      <c r="Q99" s="44"/>
      <c r="R99" s="184" t="s">
        <v>85</v>
      </c>
    </row>
    <row r="100" spans="1:27" ht="117.6" customHeight="1" x14ac:dyDescent="0.3">
      <c r="A100" s="201"/>
      <c r="B100" s="225"/>
      <c r="C100" s="203"/>
      <c r="D100" s="203"/>
      <c r="E100" s="203"/>
      <c r="F100" s="203"/>
      <c r="G100" s="203"/>
      <c r="H100" s="211"/>
      <c r="I100" s="202"/>
      <c r="J100" s="195"/>
      <c r="K100" s="76" t="s">
        <v>158</v>
      </c>
      <c r="L100" s="8"/>
      <c r="M100" s="121"/>
      <c r="N100" s="121"/>
      <c r="O100" s="121"/>
      <c r="P100" s="121"/>
      <c r="Q100" s="121"/>
      <c r="R100" s="184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31.8" customHeight="1" x14ac:dyDescent="0.3">
      <c r="A101" s="201"/>
      <c r="B101" s="234" t="s">
        <v>25</v>
      </c>
      <c r="C101" s="208">
        <f>D101+E101+F101+G101+H101</f>
        <v>25</v>
      </c>
      <c r="D101" s="208">
        <v>5</v>
      </c>
      <c r="E101" s="208">
        <v>5</v>
      </c>
      <c r="F101" s="208">
        <v>5</v>
      </c>
      <c r="G101" s="208">
        <v>5</v>
      </c>
      <c r="H101" s="209">
        <v>5</v>
      </c>
      <c r="I101" s="208" t="s">
        <v>24</v>
      </c>
      <c r="J101" s="208" t="s">
        <v>65</v>
      </c>
      <c r="K101" s="278" t="s">
        <v>131</v>
      </c>
      <c r="L101" s="173"/>
      <c r="M101" s="173"/>
      <c r="N101" s="173"/>
      <c r="O101" s="173"/>
      <c r="P101" s="173"/>
      <c r="Q101" s="173"/>
      <c r="R101" s="184" t="s">
        <v>144</v>
      </c>
    </row>
    <row r="102" spans="1:27" ht="94.2" customHeight="1" x14ac:dyDescent="0.3">
      <c r="A102" s="201"/>
      <c r="B102" s="225"/>
      <c r="C102" s="203"/>
      <c r="D102" s="203"/>
      <c r="E102" s="203"/>
      <c r="F102" s="203"/>
      <c r="G102" s="203"/>
      <c r="H102" s="210"/>
      <c r="I102" s="202"/>
      <c r="J102" s="202"/>
      <c r="K102" s="279"/>
      <c r="L102" s="174"/>
      <c r="M102" s="174"/>
      <c r="N102" s="174"/>
      <c r="O102" s="174"/>
      <c r="P102" s="174"/>
      <c r="Q102" s="174"/>
      <c r="R102" s="184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33" customHeight="1" x14ac:dyDescent="0.3">
      <c r="A103" s="201"/>
      <c r="B103" s="234" t="s">
        <v>26</v>
      </c>
      <c r="C103" s="208">
        <f>G103+F103+E103+D103+H103</f>
        <v>50</v>
      </c>
      <c r="D103" s="208">
        <v>10</v>
      </c>
      <c r="E103" s="208">
        <v>10</v>
      </c>
      <c r="F103" s="208">
        <v>10</v>
      </c>
      <c r="G103" s="208">
        <v>10</v>
      </c>
      <c r="H103" s="209">
        <v>10</v>
      </c>
      <c r="I103" s="208" t="s">
        <v>27</v>
      </c>
      <c r="J103" s="234" t="s">
        <v>65</v>
      </c>
      <c r="K103" s="278" t="s">
        <v>131</v>
      </c>
      <c r="L103" s="173"/>
      <c r="M103" s="173"/>
      <c r="N103" s="173"/>
      <c r="O103" s="173"/>
      <c r="P103" s="173"/>
      <c r="Q103" s="173"/>
      <c r="R103" s="184" t="s">
        <v>86</v>
      </c>
    </row>
    <row r="104" spans="1:27" ht="97.2" customHeight="1" x14ac:dyDescent="0.3">
      <c r="A104" s="201"/>
      <c r="B104" s="225"/>
      <c r="C104" s="203"/>
      <c r="D104" s="203"/>
      <c r="E104" s="203"/>
      <c r="F104" s="203"/>
      <c r="G104" s="203"/>
      <c r="H104" s="211"/>
      <c r="I104" s="203"/>
      <c r="J104" s="225"/>
      <c r="K104" s="279"/>
      <c r="L104" s="174"/>
      <c r="M104" s="174"/>
      <c r="N104" s="174"/>
      <c r="O104" s="174"/>
      <c r="P104" s="174"/>
      <c r="Q104" s="174"/>
      <c r="R104" s="184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18" customFormat="1" ht="33" customHeight="1" x14ac:dyDescent="0.3">
      <c r="A105" s="201"/>
      <c r="B105" s="204" t="s">
        <v>4</v>
      </c>
      <c r="C105" s="205">
        <f>D105+E105+F105+G105+H105</f>
        <v>250</v>
      </c>
      <c r="D105" s="205">
        <v>50</v>
      </c>
      <c r="E105" s="205">
        <v>50</v>
      </c>
      <c r="F105" s="205">
        <v>50</v>
      </c>
      <c r="G105" s="205">
        <v>50</v>
      </c>
      <c r="H105" s="205">
        <v>50</v>
      </c>
      <c r="I105" s="181" t="s">
        <v>91</v>
      </c>
      <c r="J105" s="182" t="s">
        <v>65</v>
      </c>
      <c r="K105" s="75" t="str">
        <f>$K$17</f>
        <v>обласний бюджет</v>
      </c>
      <c r="L105" s="8">
        <f>SUM(M105:Q105)</f>
        <v>250</v>
      </c>
      <c r="M105" s="8">
        <v>50</v>
      </c>
      <c r="N105" s="115">
        <v>50</v>
      </c>
      <c r="O105" s="115">
        <v>50</v>
      </c>
      <c r="P105" s="115">
        <v>50</v>
      </c>
      <c r="Q105" s="115">
        <v>50</v>
      </c>
      <c r="R105" s="169" t="s">
        <v>127</v>
      </c>
    </row>
    <row r="106" spans="1:27" s="18" customFormat="1" ht="82.8" x14ac:dyDescent="0.3">
      <c r="A106" s="201"/>
      <c r="B106" s="204"/>
      <c r="C106" s="205"/>
      <c r="D106" s="205"/>
      <c r="E106" s="205"/>
      <c r="F106" s="205"/>
      <c r="G106" s="205"/>
      <c r="H106" s="205"/>
      <c r="I106" s="181"/>
      <c r="J106" s="183"/>
      <c r="K106" s="68" t="s">
        <v>156</v>
      </c>
      <c r="L106" s="34"/>
      <c r="M106" s="118"/>
      <c r="N106" s="44"/>
      <c r="O106" s="44"/>
      <c r="P106" s="44"/>
      <c r="Q106" s="44"/>
      <c r="R106" s="169"/>
    </row>
    <row r="107" spans="1:27" s="18" customFormat="1" ht="34.200000000000003" customHeight="1" x14ac:dyDescent="0.3">
      <c r="A107" s="201"/>
      <c r="B107" s="204" t="s">
        <v>4</v>
      </c>
      <c r="C107" s="205">
        <f>D107+E107+F107+G107+H107</f>
        <v>250</v>
      </c>
      <c r="D107" s="205">
        <v>50</v>
      </c>
      <c r="E107" s="205">
        <v>50</v>
      </c>
      <c r="F107" s="205">
        <v>50</v>
      </c>
      <c r="G107" s="205">
        <v>50</v>
      </c>
      <c r="H107" s="205">
        <v>50</v>
      </c>
      <c r="I107" s="181" t="s">
        <v>110</v>
      </c>
      <c r="J107" s="182" t="s">
        <v>65</v>
      </c>
      <c r="K107" s="75" t="str">
        <f>$K$17</f>
        <v>обласний бюджет</v>
      </c>
      <c r="L107" s="8">
        <f>SUM(M107:Q107)</f>
        <v>450</v>
      </c>
      <c r="M107" s="8">
        <v>50</v>
      </c>
      <c r="N107" s="115">
        <v>50</v>
      </c>
      <c r="O107" s="115">
        <v>100</v>
      </c>
      <c r="P107" s="115">
        <v>100</v>
      </c>
      <c r="Q107" s="115">
        <v>150</v>
      </c>
      <c r="R107" s="169"/>
    </row>
    <row r="108" spans="1:27" s="18" customFormat="1" ht="46.2" customHeight="1" x14ac:dyDescent="0.3">
      <c r="A108" s="201"/>
      <c r="B108" s="204"/>
      <c r="C108" s="205"/>
      <c r="D108" s="205"/>
      <c r="E108" s="205"/>
      <c r="F108" s="205"/>
      <c r="G108" s="205"/>
      <c r="H108" s="205"/>
      <c r="I108" s="181"/>
      <c r="J108" s="183"/>
      <c r="K108" s="68" t="s">
        <v>156</v>
      </c>
      <c r="L108" s="34"/>
      <c r="M108" s="118"/>
      <c r="N108" s="44"/>
      <c r="O108" s="44"/>
      <c r="P108" s="44"/>
      <c r="Q108" s="44"/>
      <c r="R108" s="169"/>
    </row>
    <row r="109" spans="1:27" ht="31.2" customHeight="1" x14ac:dyDescent="0.3">
      <c r="A109" s="201"/>
      <c r="B109" s="275" t="s">
        <v>28</v>
      </c>
      <c r="C109" s="181">
        <v>45</v>
      </c>
      <c r="D109" s="181">
        <v>45</v>
      </c>
      <c r="E109" s="181">
        <v>45</v>
      </c>
      <c r="F109" s="181">
        <v>45</v>
      </c>
      <c r="G109" s="181">
        <v>45</v>
      </c>
      <c r="H109" s="181">
        <v>45</v>
      </c>
      <c r="I109" s="234" t="s">
        <v>111</v>
      </c>
      <c r="J109" s="194" t="s">
        <v>65</v>
      </c>
      <c r="K109" s="181" t="s">
        <v>131</v>
      </c>
      <c r="L109" s="173"/>
      <c r="M109" s="173"/>
      <c r="N109" s="173"/>
      <c r="O109" s="173"/>
      <c r="P109" s="173"/>
      <c r="Q109" s="173"/>
      <c r="R109" s="184" t="s">
        <v>88</v>
      </c>
    </row>
    <row r="110" spans="1:27" ht="79.2" customHeight="1" x14ac:dyDescent="0.3">
      <c r="A110" s="201"/>
      <c r="B110" s="276"/>
      <c r="C110" s="189"/>
      <c r="D110" s="189"/>
      <c r="E110" s="189"/>
      <c r="F110" s="189"/>
      <c r="G110" s="189"/>
      <c r="H110" s="181"/>
      <c r="I110" s="224"/>
      <c r="J110" s="195"/>
      <c r="K110" s="181"/>
      <c r="L110" s="216"/>
      <c r="M110" s="216"/>
      <c r="N110" s="216"/>
      <c r="O110" s="216"/>
      <c r="P110" s="216"/>
      <c r="Q110" s="216"/>
      <c r="R110" s="184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6" customFormat="1" ht="115.8" customHeight="1" x14ac:dyDescent="0.3">
      <c r="A111" s="201"/>
      <c r="B111" s="43" t="s">
        <v>30</v>
      </c>
      <c r="C111" s="77">
        <f>D111+E111+F111+G111+H111</f>
        <v>15</v>
      </c>
      <c r="D111" s="68">
        <v>3</v>
      </c>
      <c r="E111" s="68">
        <v>3</v>
      </c>
      <c r="F111" s="68">
        <v>3</v>
      </c>
      <c r="G111" s="68">
        <v>3</v>
      </c>
      <c r="H111" s="68">
        <v>3</v>
      </c>
      <c r="I111" s="224"/>
      <c r="J111" s="195"/>
      <c r="K111" s="181"/>
      <c r="L111" s="216"/>
      <c r="M111" s="216"/>
      <c r="N111" s="216"/>
      <c r="O111" s="216"/>
      <c r="P111" s="216"/>
      <c r="Q111" s="216"/>
      <c r="R111" s="18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99.8" customHeight="1" x14ac:dyDescent="0.3">
      <c r="A112" s="201"/>
      <c r="B112" s="37" t="s">
        <v>29</v>
      </c>
      <c r="C112" s="80">
        <v>2905</v>
      </c>
      <c r="D112" s="80">
        <v>2905</v>
      </c>
      <c r="E112" s="80">
        <v>2905</v>
      </c>
      <c r="F112" s="80">
        <v>2905</v>
      </c>
      <c r="G112" s="80">
        <v>2905</v>
      </c>
      <c r="H112" s="80">
        <v>2905</v>
      </c>
      <c r="I112" s="224"/>
      <c r="J112" s="195"/>
      <c r="K112" s="181"/>
      <c r="L112" s="174"/>
      <c r="M112" s="174"/>
      <c r="N112" s="174"/>
      <c r="O112" s="174"/>
      <c r="P112" s="174"/>
      <c r="Q112" s="174"/>
      <c r="R112" s="184"/>
    </row>
    <row r="113" spans="1:29" ht="28.2" customHeight="1" x14ac:dyDescent="0.3">
      <c r="A113" s="220" t="s">
        <v>5</v>
      </c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67">
        <f>L105+L107</f>
        <v>700</v>
      </c>
      <c r="M113" s="67">
        <f>M105+M107</f>
        <v>100</v>
      </c>
      <c r="N113" s="134">
        <f t="shared" ref="N113:Q113" si="8">N105+N107</f>
        <v>100</v>
      </c>
      <c r="O113" s="134">
        <f t="shared" si="8"/>
        <v>150</v>
      </c>
      <c r="P113" s="134">
        <f t="shared" si="8"/>
        <v>150</v>
      </c>
      <c r="Q113" s="134">
        <f t="shared" si="8"/>
        <v>200</v>
      </c>
      <c r="R113" s="217"/>
    </row>
    <row r="114" spans="1:29" ht="31.8" customHeight="1" x14ac:dyDescent="0.3">
      <c r="A114" s="190"/>
      <c r="B114" s="190"/>
      <c r="C114" s="190"/>
      <c r="D114" s="190"/>
      <c r="E114" s="190"/>
      <c r="F114" s="190"/>
      <c r="G114" s="190"/>
      <c r="H114" s="190"/>
      <c r="I114" s="190"/>
      <c r="J114" s="191"/>
      <c r="K114" s="79" t="s">
        <v>0</v>
      </c>
      <c r="L114" s="67">
        <f>SUM(M114:Q114)</f>
        <v>700</v>
      </c>
      <c r="M114" s="67">
        <f>M105+M107</f>
        <v>100</v>
      </c>
      <c r="N114" s="134">
        <f t="shared" ref="N114:Q114" si="9">N105+N107</f>
        <v>100</v>
      </c>
      <c r="O114" s="134">
        <f t="shared" si="9"/>
        <v>150</v>
      </c>
      <c r="P114" s="134">
        <f t="shared" si="9"/>
        <v>150</v>
      </c>
      <c r="Q114" s="134">
        <f t="shared" si="9"/>
        <v>200</v>
      </c>
      <c r="R114" s="218"/>
      <c r="S114" s="1"/>
      <c r="T114" s="1"/>
      <c r="U114" s="1"/>
      <c r="V114" s="1"/>
      <c r="W114" s="1"/>
      <c r="X114" s="1"/>
      <c r="Y114" s="1"/>
      <c r="Z114" s="1"/>
      <c r="AA114" s="1"/>
    </row>
    <row r="115" spans="1:29" ht="186.6" customHeight="1" x14ac:dyDescent="0.3">
      <c r="A115" s="192"/>
      <c r="B115" s="192"/>
      <c r="C115" s="192"/>
      <c r="D115" s="192"/>
      <c r="E115" s="192"/>
      <c r="F115" s="192"/>
      <c r="G115" s="192"/>
      <c r="H115" s="192"/>
      <c r="I115" s="192"/>
      <c r="J115" s="193"/>
      <c r="K115" s="79" t="s">
        <v>176</v>
      </c>
      <c r="L115" s="67"/>
      <c r="M115" s="117"/>
      <c r="N115" s="117"/>
      <c r="O115" s="117"/>
      <c r="P115" s="117"/>
      <c r="Q115" s="117"/>
      <c r="R115" s="218"/>
    </row>
    <row r="116" spans="1:29" s="25" customFormat="1" ht="28.8" customHeight="1" x14ac:dyDescent="0.3">
      <c r="A116" s="177" t="s">
        <v>136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</row>
    <row r="117" spans="1:29" ht="30" customHeight="1" x14ac:dyDescent="0.3">
      <c r="A117" s="170" t="s">
        <v>137</v>
      </c>
      <c r="B117" s="180" t="s">
        <v>37</v>
      </c>
      <c r="C117" s="180">
        <f>D117+E117+F117+G117+H117</f>
        <v>750</v>
      </c>
      <c r="D117" s="180">
        <v>150</v>
      </c>
      <c r="E117" s="180">
        <v>150</v>
      </c>
      <c r="F117" s="180">
        <v>150</v>
      </c>
      <c r="G117" s="180">
        <v>150</v>
      </c>
      <c r="H117" s="179">
        <v>150</v>
      </c>
      <c r="I117" s="236" t="s">
        <v>128</v>
      </c>
      <c r="J117" s="195" t="s">
        <v>56</v>
      </c>
      <c r="K117" s="181" t="s">
        <v>131</v>
      </c>
      <c r="L117" s="173"/>
      <c r="M117" s="173"/>
      <c r="N117" s="173"/>
      <c r="O117" s="173"/>
      <c r="P117" s="173"/>
      <c r="Q117" s="173"/>
      <c r="R117" s="184" t="s">
        <v>145</v>
      </c>
      <c r="S117" s="12"/>
      <c r="T117" s="12"/>
      <c r="U117" s="12"/>
      <c r="V117" s="12"/>
      <c r="W117" s="12"/>
      <c r="X117" s="12"/>
      <c r="Y117" s="12"/>
      <c r="Z117" s="1"/>
      <c r="AA117" s="1"/>
    </row>
    <row r="118" spans="1:29" ht="232.2" customHeight="1" x14ac:dyDescent="0.3">
      <c r="A118" s="171"/>
      <c r="B118" s="189"/>
      <c r="C118" s="196"/>
      <c r="D118" s="196"/>
      <c r="E118" s="196"/>
      <c r="F118" s="196"/>
      <c r="G118" s="196"/>
      <c r="H118" s="180"/>
      <c r="I118" s="237"/>
      <c r="J118" s="277"/>
      <c r="K118" s="181"/>
      <c r="L118" s="174"/>
      <c r="M118" s="174"/>
      <c r="N118" s="174"/>
      <c r="O118" s="174"/>
      <c r="P118" s="174"/>
      <c r="Q118" s="174"/>
      <c r="R118" s="184"/>
      <c r="S118" s="12"/>
      <c r="T118" s="12"/>
      <c r="U118" s="12"/>
      <c r="V118" s="12"/>
      <c r="W118" s="12"/>
      <c r="X118" s="12"/>
      <c r="Y118" s="12"/>
      <c r="Z118" s="1"/>
      <c r="AA118" s="1"/>
    </row>
    <row r="119" spans="1:29" s="29" customFormat="1" ht="327" customHeight="1" x14ac:dyDescent="0.3">
      <c r="A119" s="171"/>
      <c r="B119" s="90" t="s">
        <v>37</v>
      </c>
      <c r="C119" s="97">
        <f>D119+E119+F119+G119+H119</f>
        <v>75</v>
      </c>
      <c r="D119" s="97">
        <v>15</v>
      </c>
      <c r="E119" s="97">
        <v>15</v>
      </c>
      <c r="F119" s="97">
        <v>15</v>
      </c>
      <c r="G119" s="97">
        <v>15</v>
      </c>
      <c r="H119" s="97">
        <v>15</v>
      </c>
      <c r="I119" s="102" t="s">
        <v>138</v>
      </c>
      <c r="J119" s="103" t="s">
        <v>155</v>
      </c>
      <c r="K119" s="70" t="s">
        <v>157</v>
      </c>
      <c r="L119" s="31"/>
      <c r="M119" s="122"/>
      <c r="N119" s="122"/>
      <c r="O119" s="122"/>
      <c r="P119" s="122"/>
      <c r="Q119" s="122"/>
      <c r="R119" s="184"/>
      <c r="Z119" s="1"/>
      <c r="AA119" s="1"/>
    </row>
    <row r="120" spans="1:29" s="29" customFormat="1" ht="325.8" customHeight="1" x14ac:dyDescent="0.3">
      <c r="A120" s="171"/>
      <c r="B120" s="90" t="s">
        <v>37</v>
      </c>
      <c r="C120" s="97">
        <f>D120+E120+F120+G120+H120</f>
        <v>75</v>
      </c>
      <c r="D120" s="97">
        <v>15</v>
      </c>
      <c r="E120" s="97">
        <v>15</v>
      </c>
      <c r="F120" s="97">
        <v>15</v>
      </c>
      <c r="G120" s="97">
        <v>15</v>
      </c>
      <c r="H120" s="97">
        <v>15</v>
      </c>
      <c r="I120" s="102" t="s">
        <v>139</v>
      </c>
      <c r="J120" s="101" t="s">
        <v>155</v>
      </c>
      <c r="K120" s="95" t="s">
        <v>157</v>
      </c>
      <c r="L120" s="31"/>
      <c r="M120" s="122"/>
      <c r="N120" s="122"/>
      <c r="O120" s="122"/>
      <c r="P120" s="122"/>
      <c r="Q120" s="122"/>
      <c r="R120" s="184"/>
      <c r="Z120" s="1"/>
      <c r="AA120" s="1"/>
    </row>
    <row r="121" spans="1:29" s="10" customFormat="1" ht="30.6" customHeight="1" x14ac:dyDescent="0.3">
      <c r="A121" s="220" t="s">
        <v>31</v>
      </c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  <c r="L121" s="8"/>
      <c r="M121" s="117"/>
      <c r="N121" s="117"/>
      <c r="O121" s="117"/>
      <c r="P121" s="117"/>
      <c r="Q121" s="117"/>
      <c r="R121" s="83"/>
      <c r="S121" s="12"/>
      <c r="T121" s="12"/>
      <c r="U121" s="12"/>
      <c r="V121" s="12"/>
      <c r="W121" s="12"/>
      <c r="X121" s="12"/>
      <c r="Y121" s="12"/>
      <c r="Z121" s="1"/>
      <c r="AA121" s="1"/>
    </row>
    <row r="122" spans="1:29" s="10" customFormat="1" ht="134.4" customHeight="1" x14ac:dyDescent="0.3">
      <c r="A122" s="238"/>
      <c r="B122" s="238"/>
      <c r="C122" s="238"/>
      <c r="D122" s="238"/>
      <c r="E122" s="238"/>
      <c r="F122" s="238"/>
      <c r="G122" s="238"/>
      <c r="H122" s="238"/>
      <c r="I122" s="238"/>
      <c r="J122" s="238"/>
      <c r="K122" s="65" t="s">
        <v>157</v>
      </c>
      <c r="L122" s="8"/>
      <c r="M122" s="117"/>
      <c r="N122" s="117"/>
      <c r="O122" s="117"/>
      <c r="P122" s="117"/>
      <c r="Q122" s="117"/>
      <c r="R122" s="83"/>
      <c r="S122" s="12"/>
      <c r="T122" s="12"/>
      <c r="U122" s="12"/>
      <c r="V122" s="12"/>
      <c r="W122" s="12"/>
      <c r="X122" s="12"/>
      <c r="Y122" s="12"/>
      <c r="Z122" s="1"/>
      <c r="AA122" s="1"/>
    </row>
    <row r="123" spans="1:29" s="25" customFormat="1" ht="36.6" customHeight="1" x14ac:dyDescent="0.3">
      <c r="A123" s="175" t="s">
        <v>112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76"/>
      <c r="Z123" s="1"/>
      <c r="AA123" s="1"/>
    </row>
    <row r="124" spans="1:29" ht="121.2" customHeight="1" x14ac:dyDescent="0.3">
      <c r="A124" s="170" t="s">
        <v>113</v>
      </c>
      <c r="B124" s="104" t="s">
        <v>39</v>
      </c>
      <c r="C124" s="91">
        <f>D124+E124+F124+G124+H124</f>
        <v>15</v>
      </c>
      <c r="D124" s="91">
        <v>3</v>
      </c>
      <c r="E124" s="91">
        <v>3</v>
      </c>
      <c r="F124" s="91">
        <v>3</v>
      </c>
      <c r="G124" s="91">
        <v>3</v>
      </c>
      <c r="H124" s="91">
        <v>3</v>
      </c>
      <c r="I124" s="99" t="s">
        <v>40</v>
      </c>
      <c r="J124" s="123" t="s">
        <v>71</v>
      </c>
      <c r="K124" s="90" t="s">
        <v>157</v>
      </c>
      <c r="L124" s="8"/>
      <c r="M124" s="44"/>
      <c r="N124" s="44"/>
      <c r="O124" s="44"/>
      <c r="P124" s="44"/>
      <c r="Q124" s="44"/>
      <c r="R124" s="206" t="s">
        <v>148</v>
      </c>
      <c r="S124" s="1"/>
      <c r="T124" s="1"/>
      <c r="U124" s="1"/>
      <c r="V124" s="1"/>
      <c r="W124" s="1"/>
      <c r="X124" s="1"/>
      <c r="Y124" s="1"/>
      <c r="Z124" s="1"/>
      <c r="AA124" s="1"/>
    </row>
    <row r="125" spans="1:29" ht="88.2" customHeight="1" x14ac:dyDescent="0.3">
      <c r="A125" s="171"/>
      <c r="B125" s="60" t="s">
        <v>37</v>
      </c>
      <c r="C125" s="17">
        <f t="shared" ref="C125:C131" si="10">D125+E125+F125+G125+H125</f>
        <v>50</v>
      </c>
      <c r="D125" s="17">
        <v>10</v>
      </c>
      <c r="E125" s="17">
        <v>10</v>
      </c>
      <c r="F125" s="17">
        <v>10</v>
      </c>
      <c r="G125" s="17">
        <v>10</v>
      </c>
      <c r="H125" s="17">
        <v>10</v>
      </c>
      <c r="I125" s="61" t="s">
        <v>42</v>
      </c>
      <c r="J125" s="62" t="s">
        <v>32</v>
      </c>
      <c r="K125" s="95" t="s">
        <v>131</v>
      </c>
      <c r="L125" s="8"/>
      <c r="M125" s="44"/>
      <c r="N125" s="44"/>
      <c r="O125" s="44"/>
      <c r="P125" s="44"/>
      <c r="Q125" s="44"/>
      <c r="R125" s="215"/>
      <c r="S125" s="12"/>
      <c r="T125" s="12"/>
      <c r="U125" s="12"/>
      <c r="V125" s="12"/>
      <c r="W125" s="12"/>
      <c r="X125" s="12"/>
      <c r="Y125" s="12"/>
      <c r="Z125" s="1"/>
      <c r="AA125" s="1"/>
      <c r="AB125" s="12"/>
      <c r="AC125" s="12"/>
    </row>
    <row r="126" spans="1:29" s="10" customFormat="1" ht="96.6" x14ac:dyDescent="0.3">
      <c r="A126" s="171"/>
      <c r="B126" s="273" t="s">
        <v>41</v>
      </c>
      <c r="C126" s="239">
        <f t="shared" si="10"/>
        <v>250</v>
      </c>
      <c r="D126" s="239">
        <v>50</v>
      </c>
      <c r="E126" s="239">
        <v>50</v>
      </c>
      <c r="F126" s="239">
        <v>50</v>
      </c>
      <c r="G126" s="239">
        <v>50</v>
      </c>
      <c r="H126" s="239">
        <v>50</v>
      </c>
      <c r="I126" s="268" t="s">
        <v>43</v>
      </c>
      <c r="J126" s="270" t="s">
        <v>71</v>
      </c>
      <c r="K126" s="90" t="s">
        <v>157</v>
      </c>
      <c r="L126" s="8"/>
      <c r="M126" s="44"/>
      <c r="N126" s="44"/>
      <c r="O126" s="44"/>
      <c r="P126" s="44"/>
      <c r="Q126" s="44"/>
      <c r="R126" s="206" t="s">
        <v>89</v>
      </c>
      <c r="S126" s="12"/>
      <c r="T126" s="12"/>
      <c r="U126" s="12"/>
      <c r="V126" s="12"/>
      <c r="W126" s="12"/>
      <c r="X126" s="12"/>
      <c r="Y126" s="12"/>
      <c r="Z126" s="1"/>
      <c r="AA126" s="1"/>
      <c r="AB126" s="12"/>
      <c r="AC126" s="12"/>
    </row>
    <row r="127" spans="1:29" s="12" customFormat="1" ht="82.8" x14ac:dyDescent="0.3">
      <c r="A127" s="171"/>
      <c r="B127" s="274"/>
      <c r="C127" s="240"/>
      <c r="D127" s="240"/>
      <c r="E127" s="240"/>
      <c r="F127" s="240"/>
      <c r="G127" s="240"/>
      <c r="H127" s="240"/>
      <c r="I127" s="269"/>
      <c r="J127" s="271"/>
      <c r="K127" s="13" t="s">
        <v>159</v>
      </c>
      <c r="L127" s="8"/>
      <c r="M127" s="44"/>
      <c r="N127" s="44"/>
      <c r="O127" s="44"/>
      <c r="P127" s="44"/>
      <c r="Q127" s="44"/>
      <c r="R127" s="215"/>
      <c r="Z127" s="1"/>
      <c r="AA127" s="1"/>
    </row>
    <row r="128" spans="1:29" s="10" customFormat="1" ht="179.4" x14ac:dyDescent="0.3">
      <c r="A128" s="171"/>
      <c r="B128" s="60" t="s">
        <v>47</v>
      </c>
      <c r="C128" s="17">
        <f t="shared" si="10"/>
        <v>500</v>
      </c>
      <c r="D128" s="17">
        <v>100</v>
      </c>
      <c r="E128" s="17">
        <v>100</v>
      </c>
      <c r="F128" s="17">
        <v>100</v>
      </c>
      <c r="G128" s="17">
        <v>100</v>
      </c>
      <c r="H128" s="17">
        <v>100</v>
      </c>
      <c r="I128" s="99" t="s">
        <v>115</v>
      </c>
      <c r="J128" s="108" t="s">
        <v>72</v>
      </c>
      <c r="K128" s="90" t="s">
        <v>157</v>
      </c>
      <c r="L128" s="8"/>
      <c r="M128" s="44"/>
      <c r="N128" s="44"/>
      <c r="O128" s="44"/>
      <c r="P128" s="44"/>
      <c r="Q128" s="44"/>
      <c r="R128" s="98" t="s">
        <v>90</v>
      </c>
      <c r="S128" s="12"/>
      <c r="T128" s="12"/>
      <c r="U128" s="12"/>
      <c r="V128" s="12"/>
      <c r="W128" s="12"/>
      <c r="X128" s="12"/>
      <c r="Y128" s="12"/>
      <c r="Z128" s="1"/>
      <c r="AA128" s="1"/>
      <c r="AB128" s="12"/>
      <c r="AC128" s="12"/>
    </row>
    <row r="129" spans="1:27" s="29" customFormat="1" ht="21.6" customHeight="1" x14ac:dyDescent="0.3">
      <c r="A129" s="171"/>
      <c r="B129" s="204" t="s">
        <v>4</v>
      </c>
      <c r="C129" s="239">
        <f t="shared" si="10"/>
        <v>2500</v>
      </c>
      <c r="D129" s="239">
        <v>500</v>
      </c>
      <c r="E129" s="239">
        <v>500</v>
      </c>
      <c r="F129" s="239">
        <v>500</v>
      </c>
      <c r="G129" s="239">
        <v>500</v>
      </c>
      <c r="H129" s="239">
        <v>500</v>
      </c>
      <c r="I129" s="268" t="s">
        <v>140</v>
      </c>
      <c r="J129" s="181" t="s">
        <v>56</v>
      </c>
      <c r="K129" s="63" t="s">
        <v>0</v>
      </c>
      <c r="L129" s="8">
        <f>SUM(M129:Q129)</f>
        <v>1450</v>
      </c>
      <c r="M129" s="8">
        <v>150</v>
      </c>
      <c r="N129" s="115">
        <v>250</v>
      </c>
      <c r="O129" s="115">
        <v>300</v>
      </c>
      <c r="P129" s="115">
        <v>350</v>
      </c>
      <c r="Q129" s="115">
        <v>400</v>
      </c>
      <c r="R129" s="206" t="s">
        <v>149</v>
      </c>
      <c r="Z129" s="1"/>
      <c r="AA129" s="1"/>
    </row>
    <row r="130" spans="1:27" s="29" customFormat="1" ht="252.6" customHeight="1" x14ac:dyDescent="0.3">
      <c r="A130" s="171"/>
      <c r="B130" s="204"/>
      <c r="C130" s="240"/>
      <c r="D130" s="240"/>
      <c r="E130" s="240"/>
      <c r="F130" s="240"/>
      <c r="G130" s="240"/>
      <c r="H130" s="240"/>
      <c r="I130" s="269"/>
      <c r="J130" s="196"/>
      <c r="K130" s="63" t="s">
        <v>156</v>
      </c>
      <c r="L130" s="34"/>
      <c r="M130" s="118"/>
      <c r="N130" s="44"/>
      <c r="O130" s="44"/>
      <c r="P130" s="44"/>
      <c r="Q130" s="44"/>
      <c r="R130" s="215"/>
      <c r="Z130" s="1"/>
      <c r="AA130" s="1"/>
    </row>
    <row r="131" spans="1:27" s="29" customFormat="1" ht="30.6" customHeight="1" x14ac:dyDescent="0.3">
      <c r="A131" s="171"/>
      <c r="B131" s="204" t="s">
        <v>4</v>
      </c>
      <c r="C131" s="239">
        <f t="shared" si="10"/>
        <v>5000</v>
      </c>
      <c r="D131" s="239">
        <v>1000</v>
      </c>
      <c r="E131" s="239">
        <v>1000</v>
      </c>
      <c r="F131" s="239">
        <v>1000</v>
      </c>
      <c r="G131" s="239">
        <v>1000</v>
      </c>
      <c r="H131" s="239">
        <v>1000</v>
      </c>
      <c r="I131" s="268" t="s">
        <v>141</v>
      </c>
      <c r="J131" s="224" t="s">
        <v>56</v>
      </c>
      <c r="K131" s="64" t="s">
        <v>0</v>
      </c>
      <c r="L131" s="8">
        <f>SUM(M131:Q131)</f>
        <v>2550</v>
      </c>
      <c r="M131" s="8">
        <v>300</v>
      </c>
      <c r="N131" s="115">
        <v>500</v>
      </c>
      <c r="O131" s="115">
        <v>500</v>
      </c>
      <c r="P131" s="115">
        <v>600</v>
      </c>
      <c r="Q131" s="115">
        <v>650</v>
      </c>
      <c r="R131" s="206" t="s">
        <v>150</v>
      </c>
      <c r="Z131" s="1"/>
      <c r="AA131" s="1"/>
    </row>
    <row r="132" spans="1:27" s="29" customFormat="1" ht="295.2" customHeight="1" x14ac:dyDescent="0.3">
      <c r="A132" s="172"/>
      <c r="B132" s="204"/>
      <c r="C132" s="240"/>
      <c r="D132" s="240"/>
      <c r="E132" s="240"/>
      <c r="F132" s="240"/>
      <c r="G132" s="240"/>
      <c r="H132" s="240"/>
      <c r="I132" s="269"/>
      <c r="J132" s="249"/>
      <c r="K132" s="64" t="s">
        <v>156</v>
      </c>
      <c r="L132" s="8"/>
      <c r="M132" s="44"/>
      <c r="N132" s="44"/>
      <c r="O132" s="44"/>
      <c r="P132" s="44"/>
      <c r="Q132" s="44"/>
      <c r="R132" s="215"/>
      <c r="Z132" s="1"/>
      <c r="AA132" s="1"/>
    </row>
    <row r="133" spans="1:27" s="10" customFormat="1" ht="32.4" customHeight="1" x14ac:dyDescent="0.3">
      <c r="A133" s="220" t="s">
        <v>114</v>
      </c>
      <c r="B133" s="220"/>
      <c r="C133" s="220"/>
      <c r="D133" s="220"/>
      <c r="E133" s="220"/>
      <c r="F133" s="220"/>
      <c r="G133" s="220"/>
      <c r="H133" s="220"/>
      <c r="I133" s="220"/>
      <c r="J133" s="220"/>
      <c r="K133" s="220"/>
      <c r="L133" s="67">
        <f>SUM(M133:Q133)</f>
        <v>4000</v>
      </c>
      <c r="M133" s="67">
        <f>M129+M131</f>
        <v>450</v>
      </c>
      <c r="N133" s="134">
        <f t="shared" ref="N133:Q133" si="11">N129+N131</f>
        <v>750</v>
      </c>
      <c r="O133" s="134">
        <f t="shared" si="11"/>
        <v>800</v>
      </c>
      <c r="P133" s="134">
        <f t="shared" si="11"/>
        <v>950</v>
      </c>
      <c r="Q133" s="134">
        <f t="shared" si="11"/>
        <v>1050</v>
      </c>
      <c r="R133" s="217"/>
    </row>
    <row r="134" spans="1:27" s="10" customFormat="1" ht="29.4" customHeight="1" x14ac:dyDescent="0.3">
      <c r="A134" s="238"/>
      <c r="B134" s="238"/>
      <c r="C134" s="238"/>
      <c r="D134" s="238"/>
      <c r="E134" s="238"/>
      <c r="F134" s="238"/>
      <c r="G134" s="238"/>
      <c r="H134" s="238"/>
      <c r="I134" s="238"/>
      <c r="J134" s="238"/>
      <c r="K134" s="79" t="s">
        <v>0</v>
      </c>
      <c r="L134" s="67">
        <f>SUM(M134:Q134)</f>
        <v>4000</v>
      </c>
      <c r="M134" s="67">
        <f>M129+M131</f>
        <v>450</v>
      </c>
      <c r="N134" s="134">
        <f t="shared" ref="N134:Q134" si="12">N129+N131</f>
        <v>750</v>
      </c>
      <c r="O134" s="134">
        <f t="shared" si="12"/>
        <v>800</v>
      </c>
      <c r="P134" s="134">
        <f t="shared" si="12"/>
        <v>950</v>
      </c>
      <c r="Q134" s="134">
        <f t="shared" si="12"/>
        <v>1050</v>
      </c>
      <c r="R134" s="218"/>
    </row>
    <row r="135" spans="1:27" s="18" customFormat="1" ht="184.2" customHeight="1" x14ac:dyDescent="0.3">
      <c r="A135" s="238"/>
      <c r="B135" s="238"/>
      <c r="C135" s="238"/>
      <c r="D135" s="238"/>
      <c r="E135" s="238"/>
      <c r="F135" s="238"/>
      <c r="G135" s="238"/>
      <c r="H135" s="238"/>
      <c r="I135" s="238"/>
      <c r="J135" s="238"/>
      <c r="K135" s="14" t="s">
        <v>176</v>
      </c>
      <c r="L135" s="8"/>
      <c r="M135" s="117"/>
      <c r="N135" s="117"/>
      <c r="O135" s="117"/>
      <c r="P135" s="117"/>
      <c r="Q135" s="117"/>
      <c r="R135" s="218"/>
    </row>
    <row r="136" spans="1:27" ht="34.200000000000003" customHeight="1" x14ac:dyDescent="0.3">
      <c r="A136" s="220" t="s">
        <v>6</v>
      </c>
      <c r="B136" s="220"/>
      <c r="C136" s="220"/>
      <c r="D136" s="220"/>
      <c r="E136" s="220"/>
      <c r="F136" s="220"/>
      <c r="G136" s="220"/>
      <c r="H136" s="220"/>
      <c r="I136" s="220"/>
      <c r="J136" s="220"/>
      <c r="K136" s="200"/>
      <c r="L136" s="152">
        <f>SUM(M136:Q136)</f>
        <v>174419.4</v>
      </c>
      <c r="M136" s="153">
        <f>M40+M60+M68+M76+M113+M94+M133</f>
        <v>29102.5</v>
      </c>
      <c r="N136" s="153">
        <f t="shared" ref="N136:Q136" si="13">N40+N60+N68+N76+N113+N94+N133</f>
        <v>32592.6</v>
      </c>
      <c r="O136" s="153">
        <f t="shared" si="13"/>
        <v>34892.400000000001</v>
      </c>
      <c r="P136" s="153">
        <f t="shared" si="13"/>
        <v>37509.300000000003</v>
      </c>
      <c r="Q136" s="153">
        <f t="shared" si="13"/>
        <v>40322.6</v>
      </c>
      <c r="R136" s="218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s="148" customFormat="1" ht="82.8" x14ac:dyDescent="0.3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47" t="s">
        <v>182</v>
      </c>
      <c r="L137" s="22"/>
      <c r="M137" s="22"/>
      <c r="N137" s="22"/>
      <c r="O137" s="22"/>
      <c r="P137" s="22"/>
      <c r="Q137" s="22"/>
      <c r="R137" s="218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33" customHeight="1" x14ac:dyDescent="0.3">
      <c r="A138" s="160"/>
      <c r="B138" s="160"/>
      <c r="C138" s="160"/>
      <c r="D138" s="160"/>
      <c r="E138" s="160"/>
      <c r="F138" s="160"/>
      <c r="G138" s="160"/>
      <c r="H138" s="160"/>
      <c r="I138" s="160"/>
      <c r="J138" s="160"/>
      <c r="K138" s="65" t="s">
        <v>0</v>
      </c>
      <c r="L138" s="116">
        <f>SUM(M138:Q138)</f>
        <v>173919.4</v>
      </c>
      <c r="M138" s="154">
        <f>M41+M61+M69+M77+M114+M96+M134</f>
        <v>28602.5</v>
      </c>
      <c r="N138" s="154">
        <f t="shared" ref="N138:Q138" si="14">N41+N61+N69+N77+N114+N96+N134</f>
        <v>32592.6</v>
      </c>
      <c r="O138" s="154">
        <f t="shared" si="14"/>
        <v>34892.400000000001</v>
      </c>
      <c r="P138" s="154">
        <f t="shared" si="14"/>
        <v>37509.300000000003</v>
      </c>
      <c r="Q138" s="154">
        <f t="shared" si="14"/>
        <v>40322.6</v>
      </c>
      <c r="R138" s="218"/>
    </row>
    <row r="139" spans="1:27" ht="82.8" x14ac:dyDescent="0.3">
      <c r="A139" s="160"/>
      <c r="B139" s="160"/>
      <c r="C139" s="160"/>
      <c r="D139" s="160"/>
      <c r="E139" s="160"/>
      <c r="F139" s="160"/>
      <c r="G139" s="160"/>
      <c r="H139" s="160"/>
      <c r="I139" s="160"/>
      <c r="J139" s="160"/>
      <c r="K139" s="66" t="s">
        <v>156</v>
      </c>
      <c r="L139" s="8"/>
      <c r="M139" s="117"/>
      <c r="N139" s="117"/>
      <c r="O139" s="117"/>
      <c r="P139" s="117"/>
      <c r="Q139" s="117"/>
      <c r="R139" s="218"/>
    </row>
    <row r="140" spans="1:27" s="12" customFormat="1" ht="82.8" x14ac:dyDescent="0.3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5" t="s">
        <v>159</v>
      </c>
      <c r="L140" s="67">
        <f>SUM(M140:Q140)</f>
        <v>500</v>
      </c>
      <c r="M140" s="22">
        <f>M43</f>
        <v>500</v>
      </c>
      <c r="N140" s="117"/>
      <c r="O140" s="117"/>
      <c r="P140" s="117"/>
      <c r="Q140" s="117"/>
      <c r="R140" s="219"/>
    </row>
    <row r="141" spans="1:27" ht="12.75" customHeight="1" x14ac:dyDescent="0.3">
      <c r="A141" s="230" t="s">
        <v>15</v>
      </c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2"/>
      <c r="M141" s="232"/>
      <c r="N141" s="232"/>
      <c r="O141" s="232"/>
      <c r="P141" s="233"/>
      <c r="Q141" s="16"/>
      <c r="R141" s="7"/>
    </row>
    <row r="142" spans="1:27" ht="12.75" customHeight="1" x14ac:dyDescent="0.3"/>
    <row r="143" spans="1:27" ht="12.75" customHeight="1" x14ac:dyDescent="0.3"/>
    <row r="144" spans="1:27" ht="12.75" customHeight="1" x14ac:dyDescent="0.35">
      <c r="B144" s="3"/>
      <c r="C144" s="3"/>
      <c r="D144" s="3"/>
      <c r="E144" s="3"/>
      <c r="F144" s="2"/>
    </row>
    <row r="145" spans="2:6" ht="12.75" customHeight="1" x14ac:dyDescent="0.35">
      <c r="B145" s="3"/>
      <c r="C145" s="3"/>
      <c r="D145" s="3"/>
      <c r="E145" s="3"/>
      <c r="F145" s="2"/>
    </row>
    <row r="146" spans="2:6" ht="15" customHeight="1" x14ac:dyDescent="0.35">
      <c r="B146" s="3"/>
      <c r="C146" s="3"/>
      <c r="D146" s="3"/>
      <c r="E146" s="3"/>
      <c r="F146" s="2"/>
    </row>
    <row r="147" spans="2:6" ht="15" customHeight="1" x14ac:dyDescent="0.35">
      <c r="B147" s="3"/>
      <c r="C147" s="3"/>
      <c r="E147" s="3"/>
      <c r="F147" s="2"/>
    </row>
    <row r="148" spans="2:6" ht="15" customHeight="1" x14ac:dyDescent="0.35">
      <c r="B148" s="3"/>
      <c r="C148" s="3"/>
      <c r="D148" s="3"/>
      <c r="E148" s="3"/>
      <c r="F148" s="2"/>
    </row>
    <row r="149" spans="2:6" ht="15" customHeight="1" x14ac:dyDescent="0.35">
      <c r="B149" s="4"/>
      <c r="C149" s="4"/>
      <c r="D149" s="4"/>
      <c r="E149" s="4"/>
    </row>
  </sheetData>
  <mergeCells count="428">
    <mergeCell ref="L66:L67"/>
    <mergeCell ref="P103:P104"/>
    <mergeCell ref="Q103:Q104"/>
    <mergeCell ref="P101:P102"/>
    <mergeCell ref="Q101:Q102"/>
    <mergeCell ref="M103:M104"/>
    <mergeCell ref="K101:K102"/>
    <mergeCell ref="M82:M83"/>
    <mergeCell ref="L103:L104"/>
    <mergeCell ref="M85:M86"/>
    <mergeCell ref="N85:N86"/>
    <mergeCell ref="O85:O86"/>
    <mergeCell ref="P85:P86"/>
    <mergeCell ref="Q85:Q86"/>
    <mergeCell ref="M89:M91"/>
    <mergeCell ref="O101:O102"/>
    <mergeCell ref="N89:N91"/>
    <mergeCell ref="O89:O91"/>
    <mergeCell ref="P89:P91"/>
    <mergeCell ref="Q89:Q91"/>
    <mergeCell ref="M66:M67"/>
    <mergeCell ref="N66:N67"/>
    <mergeCell ref="O66:O67"/>
    <mergeCell ref="O80:O81"/>
    <mergeCell ref="A45:A59"/>
    <mergeCell ref="B58:B59"/>
    <mergeCell ref="C58:C59"/>
    <mergeCell ref="D58:D59"/>
    <mergeCell ref="E58:E59"/>
    <mergeCell ref="F58:F59"/>
    <mergeCell ref="G58:G59"/>
    <mergeCell ref="H58:H59"/>
    <mergeCell ref="I58:I59"/>
    <mergeCell ref="E52:E53"/>
    <mergeCell ref="F52:F53"/>
    <mergeCell ref="G52:G53"/>
    <mergeCell ref="H52:H53"/>
    <mergeCell ref="J58:J59"/>
    <mergeCell ref="K80:K81"/>
    <mergeCell ref="K82:K83"/>
    <mergeCell ref="K85:K86"/>
    <mergeCell ref="K89:K91"/>
    <mergeCell ref="L89:L91"/>
    <mergeCell ref="L80:L81"/>
    <mergeCell ref="R133:R140"/>
    <mergeCell ref="K109:K112"/>
    <mergeCell ref="L109:L112"/>
    <mergeCell ref="M109:M112"/>
    <mergeCell ref="N109:N112"/>
    <mergeCell ref="O109:O112"/>
    <mergeCell ref="P109:P112"/>
    <mergeCell ref="Q109:Q112"/>
    <mergeCell ref="K117:K118"/>
    <mergeCell ref="L117:L118"/>
    <mergeCell ref="M117:M118"/>
    <mergeCell ref="N117:N118"/>
    <mergeCell ref="O117:O118"/>
    <mergeCell ref="P117:P118"/>
    <mergeCell ref="Q117:Q118"/>
    <mergeCell ref="R131:R132"/>
    <mergeCell ref="R129:R130"/>
    <mergeCell ref="G105:G106"/>
    <mergeCell ref="H105:H106"/>
    <mergeCell ref="C105:C106"/>
    <mergeCell ref="F103:F104"/>
    <mergeCell ref="D103:D104"/>
    <mergeCell ref="E103:E104"/>
    <mergeCell ref="L82:L83"/>
    <mergeCell ref="E92:E93"/>
    <mergeCell ref="F92:F93"/>
    <mergeCell ref="G92:G93"/>
    <mergeCell ref="H92:H93"/>
    <mergeCell ref="H82:H83"/>
    <mergeCell ref="L85:L86"/>
    <mergeCell ref="F89:F90"/>
    <mergeCell ref="G89:G90"/>
    <mergeCell ref="N103:N104"/>
    <mergeCell ref="I109:I112"/>
    <mergeCell ref="I92:I93"/>
    <mergeCell ref="J92:J93"/>
    <mergeCell ref="L101:L102"/>
    <mergeCell ref="M101:M102"/>
    <mergeCell ref="N101:N102"/>
    <mergeCell ref="K103:K104"/>
    <mergeCell ref="I103:I104"/>
    <mergeCell ref="I101:I102"/>
    <mergeCell ref="J101:J102"/>
    <mergeCell ref="R117:R120"/>
    <mergeCell ref="J129:J130"/>
    <mergeCell ref="I129:I130"/>
    <mergeCell ref="B129:B130"/>
    <mergeCell ref="C129:C130"/>
    <mergeCell ref="D129:D130"/>
    <mergeCell ref="E129:E130"/>
    <mergeCell ref="F129:F130"/>
    <mergeCell ref="G129:G130"/>
    <mergeCell ref="H129:H130"/>
    <mergeCell ref="E117:E118"/>
    <mergeCell ref="F117:F118"/>
    <mergeCell ref="D117:D118"/>
    <mergeCell ref="H117:H118"/>
    <mergeCell ref="J117:J118"/>
    <mergeCell ref="C117:C118"/>
    <mergeCell ref="R124:R125"/>
    <mergeCell ref="R126:R127"/>
    <mergeCell ref="R113:R115"/>
    <mergeCell ref="I126:I127"/>
    <mergeCell ref="J126:J127"/>
    <mergeCell ref="A41:J43"/>
    <mergeCell ref="C36:C37"/>
    <mergeCell ref="D36:D37"/>
    <mergeCell ref="E36:E37"/>
    <mergeCell ref="F36:F37"/>
    <mergeCell ref="G36:G37"/>
    <mergeCell ref="H36:H37"/>
    <mergeCell ref="B36:B37"/>
    <mergeCell ref="J38:J39"/>
    <mergeCell ref="I38:I39"/>
    <mergeCell ref="B38:B39"/>
    <mergeCell ref="G38:G39"/>
    <mergeCell ref="H38:H39"/>
    <mergeCell ref="A124:A132"/>
    <mergeCell ref="B131:B132"/>
    <mergeCell ref="B126:B127"/>
    <mergeCell ref="B82:B83"/>
    <mergeCell ref="B109:B110"/>
    <mergeCell ref="R17:R39"/>
    <mergeCell ref="R40:R43"/>
    <mergeCell ref="M80:M81"/>
    <mergeCell ref="D23:D24"/>
    <mergeCell ref="C23:C24"/>
    <mergeCell ref="F131:F132"/>
    <mergeCell ref="G131:G132"/>
    <mergeCell ref="H131:H132"/>
    <mergeCell ref="C131:C132"/>
    <mergeCell ref="C126:C127"/>
    <mergeCell ref="D126:D127"/>
    <mergeCell ref="E126:E127"/>
    <mergeCell ref="F126:F127"/>
    <mergeCell ref="G126:G127"/>
    <mergeCell ref="H126:H127"/>
    <mergeCell ref="C82:C83"/>
    <mergeCell ref="D80:D81"/>
    <mergeCell ref="E80:E81"/>
    <mergeCell ref="F80:F81"/>
    <mergeCell ref="C109:C110"/>
    <mergeCell ref="D109:D110"/>
    <mergeCell ref="H109:H110"/>
    <mergeCell ref="C103:C104"/>
    <mergeCell ref="A77:J78"/>
    <mergeCell ref="I131:I132"/>
    <mergeCell ref="J131:J132"/>
    <mergeCell ref="F105:F106"/>
    <mergeCell ref="C25:C26"/>
    <mergeCell ref="A64:A67"/>
    <mergeCell ref="B52:B53"/>
    <mergeCell ref="C56:C57"/>
    <mergeCell ref="D56:D57"/>
    <mergeCell ref="I52:I53"/>
    <mergeCell ref="I54:I55"/>
    <mergeCell ref="J27:J28"/>
    <mergeCell ref="N80:N81"/>
    <mergeCell ref="K66:K67"/>
    <mergeCell ref="B27:B28"/>
    <mergeCell ref="C27:C28"/>
    <mergeCell ref="G27:G28"/>
    <mergeCell ref="B32:B33"/>
    <mergeCell ref="C32:C33"/>
    <mergeCell ref="D32:D33"/>
    <mergeCell ref="C38:C39"/>
    <mergeCell ref="D38:D39"/>
    <mergeCell ref="A60:K60"/>
    <mergeCell ref="A72:A75"/>
    <mergeCell ref="H65:H66"/>
    <mergeCell ref="B65:B66"/>
    <mergeCell ref="G65:G66"/>
    <mergeCell ref="A71:R71"/>
    <mergeCell ref="P80:P81"/>
    <mergeCell ref="Q80:Q81"/>
    <mergeCell ref="O82:O83"/>
    <mergeCell ref="P82:P83"/>
    <mergeCell ref="Q82:Q83"/>
    <mergeCell ref="I85:I86"/>
    <mergeCell ref="I80:I81"/>
    <mergeCell ref="J80:J81"/>
    <mergeCell ref="A16:R16"/>
    <mergeCell ref="B23:B24"/>
    <mergeCell ref="J25:J26"/>
    <mergeCell ref="I25:I26"/>
    <mergeCell ref="D25:D26"/>
    <mergeCell ref="D82:D83"/>
    <mergeCell ref="F82:F83"/>
    <mergeCell ref="G82:G83"/>
    <mergeCell ref="A61:J62"/>
    <mergeCell ref="D27:D28"/>
    <mergeCell ref="E27:E28"/>
    <mergeCell ref="F27:F28"/>
    <mergeCell ref="D52:D53"/>
    <mergeCell ref="A68:K68"/>
    <mergeCell ref="A69:J70"/>
    <mergeCell ref="C65:C66"/>
    <mergeCell ref="N82:N83"/>
    <mergeCell ref="I82:I83"/>
    <mergeCell ref="J82:J83"/>
    <mergeCell ref="H27:H28"/>
    <mergeCell ref="I27:I28"/>
    <mergeCell ref="I45:I46"/>
    <mergeCell ref="J45:J46"/>
    <mergeCell ref="J36:J37"/>
    <mergeCell ref="I36:I37"/>
    <mergeCell ref="A40:K40"/>
    <mergeCell ref="J30:J31"/>
    <mergeCell ref="G32:G33"/>
    <mergeCell ref="H32:H33"/>
    <mergeCell ref="I32:I33"/>
    <mergeCell ref="J32:J33"/>
    <mergeCell ref="C54:C55"/>
    <mergeCell ref="C52:C53"/>
    <mergeCell ref="I50:I51"/>
    <mergeCell ref="H80:H81"/>
    <mergeCell ref="E38:E39"/>
    <mergeCell ref="F38:F39"/>
    <mergeCell ref="B30:B31"/>
    <mergeCell ref="C30:C31"/>
    <mergeCell ref="D30:D31"/>
    <mergeCell ref="A8:P8"/>
    <mergeCell ref="A9:P9"/>
    <mergeCell ref="A10:P10"/>
    <mergeCell ref="A13:A15"/>
    <mergeCell ref="B13:B15"/>
    <mergeCell ref="C14:C15"/>
    <mergeCell ref="F17:F18"/>
    <mergeCell ref="G17:G18"/>
    <mergeCell ref="I17:I18"/>
    <mergeCell ref="J17:J18"/>
    <mergeCell ref="B17:B18"/>
    <mergeCell ref="C17:C18"/>
    <mergeCell ref="D17:D18"/>
    <mergeCell ref="E17:E18"/>
    <mergeCell ref="I13:I15"/>
    <mergeCell ref="J13:J15"/>
    <mergeCell ref="M13:Q14"/>
    <mergeCell ref="C13:H13"/>
    <mergeCell ref="D14:H14"/>
    <mergeCell ref="H17:H18"/>
    <mergeCell ref="K13:L15"/>
    <mergeCell ref="A17:A39"/>
    <mergeCell ref="H25:H26"/>
    <mergeCell ref="J23:J24"/>
    <mergeCell ref="A141:P141"/>
    <mergeCell ref="A113:K113"/>
    <mergeCell ref="D101:D102"/>
    <mergeCell ref="E101:E102"/>
    <mergeCell ref="F101:F102"/>
    <mergeCell ref="G101:G102"/>
    <mergeCell ref="B101:B102"/>
    <mergeCell ref="G103:G104"/>
    <mergeCell ref="I99:I100"/>
    <mergeCell ref="A121:K121"/>
    <mergeCell ref="F99:F100"/>
    <mergeCell ref="G99:G100"/>
    <mergeCell ref="B117:B118"/>
    <mergeCell ref="I117:I118"/>
    <mergeCell ref="A122:J122"/>
    <mergeCell ref="J103:J104"/>
    <mergeCell ref="B103:B104"/>
    <mergeCell ref="A133:K133"/>
    <mergeCell ref="A134:J135"/>
    <mergeCell ref="A136:K136"/>
    <mergeCell ref="D131:D132"/>
    <mergeCell ref="E131:E132"/>
    <mergeCell ref="A117:A120"/>
    <mergeCell ref="B105:B106"/>
    <mergeCell ref="I23:I24"/>
    <mergeCell ref="H23:H24"/>
    <mergeCell ref="G23:G24"/>
    <mergeCell ref="F23:F24"/>
    <mergeCell ref="E23:E24"/>
    <mergeCell ref="J50:J51"/>
    <mergeCell ref="I30:I31"/>
    <mergeCell ref="G50:G51"/>
    <mergeCell ref="H50:H51"/>
    <mergeCell ref="G30:G31"/>
    <mergeCell ref="H30:H31"/>
    <mergeCell ref="E30:E31"/>
    <mergeCell ref="F30:F31"/>
    <mergeCell ref="F34:F35"/>
    <mergeCell ref="E32:E33"/>
    <mergeCell ref="F32:F33"/>
    <mergeCell ref="J34:J35"/>
    <mergeCell ref="G25:G26"/>
    <mergeCell ref="F25:F26"/>
    <mergeCell ref="E25:E26"/>
    <mergeCell ref="I65:I67"/>
    <mergeCell ref="J65:J67"/>
    <mergeCell ref="J99:J100"/>
    <mergeCell ref="B99:B100"/>
    <mergeCell ref="C99:C100"/>
    <mergeCell ref="D92:D93"/>
    <mergeCell ref="J85:J86"/>
    <mergeCell ref="B87:B88"/>
    <mergeCell ref="C87:C88"/>
    <mergeCell ref="D87:D88"/>
    <mergeCell ref="E87:E88"/>
    <mergeCell ref="F87:F88"/>
    <mergeCell ref="H87:H88"/>
    <mergeCell ref="I87:I88"/>
    <mergeCell ref="J87:J88"/>
    <mergeCell ref="G87:G88"/>
    <mergeCell ref="A94:K94"/>
    <mergeCell ref="H99:H100"/>
    <mergeCell ref="B92:B93"/>
    <mergeCell ref="C92:C93"/>
    <mergeCell ref="B89:B90"/>
    <mergeCell ref="C89:C90"/>
    <mergeCell ref="D89:D90"/>
    <mergeCell ref="E89:E90"/>
    <mergeCell ref="R45:R47"/>
    <mergeCell ref="R50:R58"/>
    <mergeCell ref="J56:J57"/>
    <mergeCell ref="J54:J55"/>
    <mergeCell ref="R68:R70"/>
    <mergeCell ref="R60:R62"/>
    <mergeCell ref="R64:R67"/>
    <mergeCell ref="R82:R83"/>
    <mergeCell ref="R85:R86"/>
    <mergeCell ref="J52:J53"/>
    <mergeCell ref="A76:K76"/>
    <mergeCell ref="R76:R78"/>
    <mergeCell ref="R73:R74"/>
    <mergeCell ref="B56:B57"/>
    <mergeCell ref="F54:F55"/>
    <mergeCell ref="G54:G55"/>
    <mergeCell ref="H54:H55"/>
    <mergeCell ref="E56:E57"/>
    <mergeCell ref="F56:F57"/>
    <mergeCell ref="G56:G57"/>
    <mergeCell ref="H56:H57"/>
    <mergeCell ref="P66:P67"/>
    <mergeCell ref="Q66:Q67"/>
    <mergeCell ref="E82:E83"/>
    <mergeCell ref="C34:C35"/>
    <mergeCell ref="D34:D35"/>
    <mergeCell ref="E34:E35"/>
    <mergeCell ref="I56:I57"/>
    <mergeCell ref="G34:G35"/>
    <mergeCell ref="H34:H35"/>
    <mergeCell ref="H45:H47"/>
    <mergeCell ref="B54:B55"/>
    <mergeCell ref="D54:D55"/>
    <mergeCell ref="E54:E55"/>
    <mergeCell ref="B50:B51"/>
    <mergeCell ref="C50:C51"/>
    <mergeCell ref="D50:D51"/>
    <mergeCell ref="E50:E51"/>
    <mergeCell ref="F50:F51"/>
    <mergeCell ref="G107:G108"/>
    <mergeCell ref="H107:H108"/>
    <mergeCell ref="I107:I108"/>
    <mergeCell ref="B25:B26"/>
    <mergeCell ref="D85:D86"/>
    <mergeCell ref="E85:E86"/>
    <mergeCell ref="F85:F86"/>
    <mergeCell ref="G85:G86"/>
    <mergeCell ref="H85:H86"/>
    <mergeCell ref="I34:I35"/>
    <mergeCell ref="B85:B86"/>
    <mergeCell ref="H89:H90"/>
    <mergeCell ref="B80:B81"/>
    <mergeCell ref="C80:C81"/>
    <mergeCell ref="D65:D66"/>
    <mergeCell ref="E65:E66"/>
    <mergeCell ref="F65:F66"/>
    <mergeCell ref="G80:G81"/>
    <mergeCell ref="D105:D106"/>
    <mergeCell ref="E105:E106"/>
    <mergeCell ref="C101:C102"/>
    <mergeCell ref="H101:H102"/>
    <mergeCell ref="H103:H104"/>
    <mergeCell ref="B34:B35"/>
    <mergeCell ref="C85:C86"/>
    <mergeCell ref="R13:R15"/>
    <mergeCell ref="R105:R108"/>
    <mergeCell ref="G109:G110"/>
    <mergeCell ref="A114:J115"/>
    <mergeCell ref="E109:E110"/>
    <mergeCell ref="F109:F110"/>
    <mergeCell ref="J109:J112"/>
    <mergeCell ref="G117:G118"/>
    <mergeCell ref="R94:R97"/>
    <mergeCell ref="A99:A112"/>
    <mergeCell ref="A98:R98"/>
    <mergeCell ref="D99:D100"/>
    <mergeCell ref="E99:E100"/>
    <mergeCell ref="O103:O104"/>
    <mergeCell ref="R99:R100"/>
    <mergeCell ref="R101:R102"/>
    <mergeCell ref="R103:R104"/>
    <mergeCell ref="R109:R112"/>
    <mergeCell ref="B107:B108"/>
    <mergeCell ref="C107:C108"/>
    <mergeCell ref="D107:D108"/>
    <mergeCell ref="E107:E108"/>
    <mergeCell ref="F107:F108"/>
    <mergeCell ref="O1:Q1"/>
    <mergeCell ref="A137:J140"/>
    <mergeCell ref="A95:J97"/>
    <mergeCell ref="O4:R7"/>
    <mergeCell ref="R87:R91"/>
    <mergeCell ref="A80:A93"/>
    <mergeCell ref="R92:R93"/>
    <mergeCell ref="A123:R123"/>
    <mergeCell ref="A116:R116"/>
    <mergeCell ref="I89:I91"/>
    <mergeCell ref="J89:J91"/>
    <mergeCell ref="I105:I106"/>
    <mergeCell ref="J105:J106"/>
    <mergeCell ref="A44:R44"/>
    <mergeCell ref="A63:R63"/>
    <mergeCell ref="A79:R79"/>
    <mergeCell ref="R80:R81"/>
    <mergeCell ref="B45:B47"/>
    <mergeCell ref="C45:C47"/>
    <mergeCell ref="D45:D47"/>
    <mergeCell ref="E45:E47"/>
    <mergeCell ref="F45:F47"/>
    <mergeCell ref="G45:G47"/>
    <mergeCell ref="J107:J108"/>
  </mergeCells>
  <pageMargins left="0.78740157480314965" right="0.39370078740157483" top="0.39370078740157483" bottom="0.39370078740157483" header="0" footer="0"/>
  <pageSetup paperSize="9" scale="55" orientation="landscape" r:id="rId1"/>
  <rowBreaks count="2" manualBreakCount="2">
    <brk id="99" max="18" man="1"/>
    <brk id="12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UKiT</cp:lastModifiedBy>
  <cp:lastPrinted>2026-06-17T12:51:03Z</cp:lastPrinted>
  <dcterms:created xsi:type="dcterms:W3CDTF">2024-09-10T12:16:00Z</dcterms:created>
  <dcterms:modified xsi:type="dcterms:W3CDTF">2026-06-18T11:10:18Z</dcterms:modified>
</cp:coreProperties>
</file>