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01.01.2020'!$A$1:$M$82</definedName>
  </definedNames>
  <calcPr fullCalcOnLoad="1"/>
</workbook>
</file>

<file path=xl/sharedStrings.xml><?xml version="1.0" encoding="utf-8"?>
<sst xmlns="http://schemas.openxmlformats.org/spreadsheetml/2006/main" count="149" uniqueCount="85">
  <si>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</si>
  <si>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</si>
  <si>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</si>
  <si>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</si>
  <si>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</si>
  <si>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</si>
  <si>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</si>
  <si>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</si>
  <si>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</si>
  <si>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</si>
  <si>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</si>
  <si>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</si>
  <si>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</si>
  <si>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</si>
  <si>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</si>
  <si>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</si>
  <si>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</si>
  <si>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</si>
  <si>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</si>
  <si>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</si>
  <si>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</si>
  <si>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</si>
  <si>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</si>
  <si>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</si>
  <si>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</si>
  <si>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</si>
  <si>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</si>
  <si>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</si>
  <si>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</si>
  <si>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</si>
  <si>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</si>
  <si>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</si>
  <si>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</si>
  <si>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</si>
  <si>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</si>
  <si>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</si>
  <si>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</si>
  <si>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</si>
  <si>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</si>
  <si>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</si>
  <si>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</si>
  <si>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Департамент капітального будівництва облдержадміністрації </t>
  </si>
  <si>
    <t>Програма економічного і соціального розвитку Донецької області на 2020 рік (із змінами)</t>
  </si>
  <si>
    <t>Розпорядження голови ОДА від 05 грудня 2019 року № 1354/5-19 (із змінами)</t>
  </si>
  <si>
    <t>одиниць</t>
  </si>
  <si>
    <t>Розрахунок</t>
  </si>
  <si>
    <t>Дарія СЕМЕНЕНКО</t>
  </si>
  <si>
    <t>%</t>
  </si>
  <si>
    <t>Рівень готовності об`єкту будівництва</t>
  </si>
  <si>
    <t xml:space="preserve">Обсяг видатків на здійснення реконструкції </t>
  </si>
  <si>
    <t xml:space="preserve">Середні витрати на 1 об’єкт реконструкції </t>
  </si>
  <si>
    <t xml:space="preserve">Рівень готовності об`єктів реконструкції </t>
  </si>
  <si>
    <t>В.о. директора департаменту</t>
  </si>
  <si>
    <r>
      <t xml:space="preserve">Аналіз стану виконання результативних показників: </t>
    </r>
    <r>
      <rPr>
        <i/>
        <sz val="11"/>
        <color indexed="8"/>
        <rFont val="Times New Roman"/>
        <family val="1"/>
      </rPr>
      <t>різниця між затвердженим і досягнутим результативним показником ефективності пояснюється змінами показника затрат:  обсяг видатків на  об’єкти реконструкції та будіництва змінився, що призвело до зміни середньої вартості будівництва 1 об’єкту та рівня готовності об’єкту. Показник продукту - кількість будівель, на яких планується проведення реконструкції та будівництва - не змінився.</t>
    </r>
  </si>
  <si>
    <t>0443</t>
  </si>
  <si>
    <t>погашення кредиторської заборгованості, яка утворилася наприкінці 2019 року</t>
  </si>
  <si>
    <t>Обсяг видатків на здійснення будівництва</t>
  </si>
  <si>
    <t>Обсяг видатків на здійснення капітального ремонту</t>
  </si>
  <si>
    <t>Обсяг видатків на розробку ПКД</t>
  </si>
  <si>
    <t>Кількість об’єктів, по яким планується будівництво</t>
  </si>
  <si>
    <t>Кількість об’єктів, по яким планується проведення реконструкції</t>
  </si>
  <si>
    <t>Кількість об’єктів,по яким планується  проведення капітального ремонту</t>
  </si>
  <si>
    <t>Кількість об’єктів, по яким планується  розробка проєктно-кошторисної документації</t>
  </si>
  <si>
    <t>Програма економічного і соціального розвитку Донецької області на 2020 рік  (із змінами)</t>
  </si>
  <si>
    <t>Середні витрати на 1 об’єкт будівництва</t>
  </si>
  <si>
    <t>Середні витрати на 1 об’єкт капітального ремонту</t>
  </si>
  <si>
    <t>Середні витрати на  розробку 1 ПКД</t>
  </si>
  <si>
    <t>Рівень готовності об`єктів капітального ремонту</t>
  </si>
  <si>
    <t xml:space="preserve">Будівництва  медичних установ та закладів  </t>
  </si>
  <si>
    <t>Ефективне використання потенціалу регіону для створення та підтримання повноцінного життєвого середовища, підвищення якості життя та сприяння в реалізації державної та регіональної стратегії розвитку регіону</t>
  </si>
  <si>
    <t xml:space="preserve">Забезпечення будівництва та реконструкції медичних установ та закладів  </t>
  </si>
  <si>
    <t xml:space="preserve">Забезпечення реконструкції будівництва  медичних установ та закладів </t>
  </si>
  <si>
    <t>Будівництво приміщення для розміщення амбулаторії №7 КМУ "ЦПМСД" м. Покровськ, розташованого за адресою: Донецька обл., м. Покровськ, вул. О.Невського, буд.1</t>
  </si>
  <si>
    <t>Проведення капітального ремонту у медичних установах та закладах, у тому числі:</t>
  </si>
  <si>
    <t xml:space="preserve">Розробка проєктно-кошторисної документації на проведення реконструкції Комунального закладу охорони здоров'я "Обласна дитяча лікарня м.Слов'янськ" (прибудова та перехід)
</t>
  </si>
  <si>
    <t>Рівень виконання заходів с розробки ПКД</t>
  </si>
  <si>
    <r>
      <t xml:space="preserve">про виконання паспорта бюджетної програми місцевого бюджету на </t>
    </r>
    <r>
      <rPr>
        <b/>
        <u val="single"/>
        <sz val="11"/>
        <color indexed="8"/>
        <rFont val="Times New Roman"/>
        <family val="1"/>
      </rPr>
      <t>01.01.2021</t>
    </r>
    <r>
      <rPr>
        <b/>
        <sz val="11"/>
        <color indexed="8"/>
        <rFont val="Times New Roman"/>
        <family val="1"/>
      </rPr>
      <t xml:space="preserve"> рік</t>
    </r>
  </si>
  <si>
    <r>
      <t xml:space="preserve">5. Мета бюджетної програми </t>
    </r>
    <r>
      <rPr>
        <i/>
        <sz val="11"/>
        <color indexed="8"/>
        <rFont val="Times New Roman"/>
        <family val="1"/>
      </rPr>
      <t xml:space="preserve">Забезпечення належного рівня доступу населення до отримання послуг, що надаються  медичними установами та закладами  </t>
    </r>
  </si>
  <si>
    <r>
  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</t>
    </r>
    <r>
      <rPr>
        <i/>
        <sz val="11"/>
        <color indexed="8"/>
        <rFont val="Times New Roman"/>
        <family val="1"/>
      </rPr>
      <t xml:space="preserve"> по об'єктам</t>
    </r>
    <r>
      <rPr>
        <b/>
        <i/>
        <sz val="11"/>
        <color indexed="8"/>
        <rFont val="Times New Roman"/>
        <family val="1"/>
      </rPr>
      <t xml:space="preserve"> капітального ремонту</t>
    </r>
    <r>
      <rPr>
        <i/>
        <sz val="11"/>
        <color indexed="8"/>
        <rFont val="Times New Roman"/>
        <family val="1"/>
      </rPr>
      <t xml:space="preserve"> розбіжності виникли у зв’язку з тим, що частина проєктів потребує коригування, частина - знаходиться на коригуванні, по частині - економія коштів за різницєю кредиторської заборгованості, яка складається на загальну суму 163 000,00 грн.  По об'єкту </t>
    </r>
    <r>
      <rPr>
        <b/>
        <i/>
        <sz val="11"/>
        <color indexed="8"/>
        <rFont val="Times New Roman"/>
        <family val="1"/>
      </rPr>
      <t xml:space="preserve">будівництва </t>
    </r>
    <r>
      <rPr>
        <i/>
        <sz val="11"/>
        <color indexed="8"/>
        <rFont val="Times New Roman"/>
        <family val="1"/>
      </rPr>
      <t xml:space="preserve">розбіжності виникли у зв'язку з тим, що після коригування вартість проєкту збільшено у 2,5 рази, джерело дофінансування не вирішено.По об'єкту </t>
    </r>
    <r>
      <rPr>
        <b/>
        <i/>
        <sz val="11"/>
        <color indexed="8"/>
        <rFont val="Times New Roman"/>
        <family val="1"/>
      </rPr>
      <t>реконструкціїї</t>
    </r>
    <r>
      <rPr>
        <i/>
        <sz val="11"/>
        <color indexed="8"/>
        <rFont val="Times New Roman"/>
        <family val="1"/>
      </rPr>
      <t xml:space="preserve"> - проєкт було відкориговано наприкінці бюджетного року, що призвело до відсутності часу для проведення закупівлі додаткових робіт; за об'єктом з </t>
    </r>
    <r>
      <rPr>
        <b/>
        <i/>
        <sz val="11"/>
        <color indexed="8"/>
        <rFont val="Times New Roman"/>
        <family val="1"/>
      </rPr>
      <t xml:space="preserve">розробки ПКД </t>
    </r>
    <r>
      <rPr>
        <i/>
        <sz val="11"/>
        <color indexed="8"/>
        <rFont val="Times New Roman"/>
        <family val="1"/>
      </rPr>
      <t xml:space="preserve">склалася економія коштів </t>
    </r>
  </si>
  <si>
    <t>Заступник начальника планово-фінансового управління - начальник відділу капітальних вкладень</t>
  </si>
  <si>
    <t>Оксана ЗВЯГІНЦЕВА</t>
  </si>
  <si>
    <t>Пояснення щодо причин розбіжностей між фактичними та затвердженими результативними показниками: по об'єктам капітального ремонту розбіжності виникли у зв’язку з тим, що частина проєктів потребує коригування, частина - знаходиться на коригуванні, по частині - економія коштів за різницєю кредиторської заборгованості. По об'єкту будівництва розбіжності виникли у зв'язку з тим, що після коригування вартість проєкту збільшено у 2,5 рази, джерело дофінансування не вирішено.</t>
  </si>
  <si>
    <t xml:space="preserve">Пояснення щодо причин розбіжностей між фактичними та затвердженими результативними показниками: по об'єктам капітального ремонту розбіжності виникли у зв’язку з тим, що частина проєктів потребує коригування, частина - знаходиться на коригуванні, по частині - економія коштів за різницєю кредиторської заборгованості, яка складається на загальну суму 163 000,00 грн.  По об'єкту будівництва розбіжності виникли у зв'язку з тим, що після коригування вартість проєкту збільшено у 2,5 рази, джерело дофінансування не вирішено. По об'єкту реконструкціїї - проєкт було відкориговано наприкінці бюджетного року, що призвело до відсутності часу для проведення закупівлі додаткових робіт; за об'єктом з розробки ПКД склалася економія коштів </t>
  </si>
  <si>
    <t>Пояснення щодо причин розбіжностей між фактичними та затвердженими результативними показниками: по об'єктам капітального ремонту розбіжності виникли у зв’язку з тим, що частина проєктів потребує коригування, частина - знаходиться на коригуванні, по частині - - економія коштів за різницєю кредиторської заборгованості. По об'єкту будівництва розбіжності виникли у зв'язку з тим, що після коригування вартість проєкту збільшено у 2,5 рази, джерело дофінансування не вирішено. По об'єкту реконструкціїї - проєкт було відкориговано наприкінці бюджетного року, що призвело до відсутності часу для проведення закупівлі додаткових робіт; за об'єктом з розробки ПКД склалася економія коштів</t>
  </si>
  <si>
    <t>Пояснення щодо причин розбіжностей між фактичними та затвердженими результативними показниками: різниця між затвердженим і досягнутим результативним показником якості пояснюється змінами показника затрат:  обсяг видатків на  об’єкти реконструкції та будіництва змінився, що призвело до зміни рівня готовності об’єктів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</si>
</sst>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"/>
    <numFmt numFmtId="178" formatCode="0.0000"/>
    <numFmt numFmtId="179" formatCode="0.000"/>
    <numFmt numFmtId="180" formatCode="0.0"/>
    <numFmt numFmtId="181" formatCode="#,##0.00_р_."/>
    <numFmt numFmtId="182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2" fillId="0" borderId="11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center" wrapText="1"/>
    </xf>
    <xf numFmtId="180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46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6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="110" zoomScaleSheetLayoutView="110" workbookViewId="0" topLeftCell="A43">
      <selection activeCell="A70" sqref="A70:M70"/>
    </sheetView>
  </sheetViews>
  <sheetFormatPr defaultColWidth="9.140625" defaultRowHeight="15"/>
  <cols>
    <col min="1" max="1" width="3.7109375" style="4" customWidth="1"/>
    <col min="2" max="2" width="21.28125" style="4" customWidth="1"/>
    <col min="3" max="3" width="9.28125" style="4" customWidth="1"/>
    <col min="4" max="4" width="31.421875" style="4" customWidth="1"/>
    <col min="5" max="5" width="6.7109375" style="4" customWidth="1"/>
    <col min="6" max="6" width="13.8515625" style="4" customWidth="1"/>
    <col min="7" max="7" width="14.7109375" style="4" customWidth="1"/>
    <col min="8" max="8" width="6.57421875" style="4" customWidth="1"/>
    <col min="9" max="9" width="15.00390625" style="4" customWidth="1"/>
    <col min="10" max="10" width="14.7109375" style="4" customWidth="1"/>
    <col min="11" max="11" width="5.8515625" style="4" customWidth="1"/>
    <col min="12" max="12" width="15.140625" style="4" customWidth="1"/>
    <col min="13" max="13" width="13.8515625" style="4" customWidth="1"/>
    <col min="14" max="14" width="11.28125" style="4" bestFit="1" customWidth="1"/>
    <col min="15" max="16384" width="9.140625" style="4" customWidth="1"/>
  </cols>
  <sheetData>
    <row r="1" spans="10:13" ht="15.75" customHeight="1">
      <c r="J1" s="83" t="s">
        <v>40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4.5" customHeight="1">
      <c r="J3" s="83"/>
      <c r="K3" s="83"/>
      <c r="L3" s="83"/>
      <c r="M3" s="83"/>
    </row>
    <row r="4" spans="10:13" ht="3" customHeight="1">
      <c r="J4" s="83"/>
      <c r="K4" s="83"/>
      <c r="L4" s="83"/>
      <c r="M4" s="83"/>
    </row>
    <row r="5" spans="1:13" s="7" customFormat="1" ht="15">
      <c r="A5" s="85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7" customFormat="1" ht="15">
      <c r="A6" s="85" t="s">
        <v>76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7" customFormat="1" ht="15">
      <c r="A7" s="84" t="s">
        <v>0</v>
      </c>
      <c r="B7" s="8">
        <v>1500000</v>
      </c>
      <c r="C7" s="9"/>
      <c r="E7" s="80" t="s">
        <v>41</v>
      </c>
      <c r="F7" s="80"/>
      <c r="G7" s="80"/>
      <c r="H7" s="80"/>
      <c r="I7" s="80"/>
      <c r="J7" s="80"/>
      <c r="K7" s="80"/>
      <c r="L7" s="80"/>
      <c r="M7" s="80"/>
    </row>
    <row r="8" spans="1:13" s="7" customFormat="1" ht="15" customHeight="1">
      <c r="A8" s="84"/>
      <c r="B8" s="10" t="s">
        <v>25</v>
      </c>
      <c r="C8" s="9"/>
      <c r="E8" s="81" t="s">
        <v>15</v>
      </c>
      <c r="F8" s="81"/>
      <c r="G8" s="81"/>
      <c r="H8" s="81"/>
      <c r="I8" s="81"/>
      <c r="J8" s="81"/>
      <c r="K8" s="81"/>
      <c r="L8" s="81"/>
      <c r="M8" s="81"/>
    </row>
    <row r="9" spans="1:13" s="7" customFormat="1" ht="15">
      <c r="A9" s="84" t="s">
        <v>1</v>
      </c>
      <c r="B9" s="8">
        <v>1510000</v>
      </c>
      <c r="C9" s="9"/>
      <c r="E9" s="80" t="s">
        <v>41</v>
      </c>
      <c r="F9" s="80"/>
      <c r="G9" s="80"/>
      <c r="H9" s="80"/>
      <c r="I9" s="80"/>
      <c r="J9" s="80"/>
      <c r="K9" s="80"/>
      <c r="L9" s="80"/>
      <c r="M9" s="80"/>
    </row>
    <row r="10" spans="1:13" s="7" customFormat="1" ht="15" customHeight="1">
      <c r="A10" s="84"/>
      <c r="B10" s="10" t="s">
        <v>25</v>
      </c>
      <c r="C10" s="9"/>
      <c r="E10" s="77" t="s">
        <v>14</v>
      </c>
      <c r="F10" s="77"/>
      <c r="G10" s="77"/>
      <c r="H10" s="77"/>
      <c r="I10" s="77"/>
      <c r="J10" s="77"/>
      <c r="K10" s="77"/>
      <c r="L10" s="77"/>
      <c r="M10" s="77"/>
    </row>
    <row r="11" spans="1:13" s="7" customFormat="1" ht="19.5" customHeight="1">
      <c r="A11" s="84" t="s">
        <v>2</v>
      </c>
      <c r="B11" s="18">
        <v>1517322</v>
      </c>
      <c r="C11" s="58" t="s">
        <v>54</v>
      </c>
      <c r="E11" s="80" t="s">
        <v>68</v>
      </c>
      <c r="F11" s="80"/>
      <c r="G11" s="80"/>
      <c r="H11" s="80"/>
      <c r="I11" s="80"/>
      <c r="J11" s="80"/>
      <c r="K11" s="80"/>
      <c r="L11" s="80"/>
      <c r="M11" s="80"/>
    </row>
    <row r="12" spans="1:13" s="7" customFormat="1" ht="15" customHeight="1">
      <c r="A12" s="84"/>
      <c r="B12" s="10" t="s">
        <v>25</v>
      </c>
      <c r="C12" s="11" t="s">
        <v>3</v>
      </c>
      <c r="E12" s="81" t="s">
        <v>16</v>
      </c>
      <c r="F12" s="81"/>
      <c r="G12" s="81"/>
      <c r="H12" s="81"/>
      <c r="I12" s="81"/>
      <c r="J12" s="81"/>
      <c r="K12" s="81"/>
      <c r="L12" s="81"/>
      <c r="M12" s="81"/>
    </row>
    <row r="13" spans="1:13" s="7" customFormat="1" ht="19.5" customHeight="1">
      <c r="A13" s="82" t="s">
        <v>28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s="7" customFormat="1" ht="30">
      <c r="A14" s="13" t="s">
        <v>24</v>
      </c>
      <c r="B14" s="60" t="s">
        <v>26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s="7" customFormat="1" ht="33.75" customHeight="1">
      <c r="A15" s="13"/>
      <c r="B15" s="60" t="s">
        <v>69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="7" customFormat="1" ht="6.75" customHeight="1">
      <c r="A16" s="12"/>
    </row>
    <row r="17" s="7" customFormat="1" ht="15">
      <c r="A17" s="14" t="s">
        <v>77</v>
      </c>
    </row>
    <row r="18" s="7" customFormat="1" ht="7.5" customHeight="1">
      <c r="A18" s="9"/>
    </row>
    <row r="19" s="7" customFormat="1" ht="15">
      <c r="A19" s="14" t="s">
        <v>29</v>
      </c>
    </row>
    <row r="20" spans="1:13" s="7" customFormat="1" ht="29.25" customHeight="1">
      <c r="A20" s="13" t="s">
        <v>24</v>
      </c>
      <c r="B20" s="60" t="s">
        <v>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s="7" customFormat="1" ht="22.5" customHeight="1">
      <c r="A21" s="13"/>
      <c r="B21" s="69" t="s">
        <v>70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</row>
    <row r="22" s="7" customFormat="1" ht="15">
      <c r="A22" s="12"/>
    </row>
    <row r="23" s="7" customFormat="1" ht="15">
      <c r="A23" s="14" t="s">
        <v>30</v>
      </c>
    </row>
    <row r="24" spans="1:12" s="7" customFormat="1" ht="15">
      <c r="A24" s="12"/>
      <c r="L24" s="9" t="s">
        <v>27</v>
      </c>
    </row>
    <row r="25" spans="1:26" s="7" customFormat="1" ht="30" customHeight="1">
      <c r="A25" s="60" t="s">
        <v>24</v>
      </c>
      <c r="B25" s="60" t="s">
        <v>31</v>
      </c>
      <c r="C25" s="60"/>
      <c r="D25" s="60"/>
      <c r="E25" s="60" t="s">
        <v>18</v>
      </c>
      <c r="F25" s="60"/>
      <c r="G25" s="60"/>
      <c r="H25" s="60" t="s">
        <v>32</v>
      </c>
      <c r="I25" s="60"/>
      <c r="J25" s="60"/>
      <c r="K25" s="60" t="s">
        <v>19</v>
      </c>
      <c r="L25" s="60"/>
      <c r="M25" s="60"/>
      <c r="R25" s="79"/>
      <c r="S25" s="79"/>
      <c r="T25" s="79"/>
      <c r="U25" s="79"/>
      <c r="V25" s="79"/>
      <c r="W25" s="79"/>
      <c r="X25" s="79"/>
      <c r="Y25" s="79"/>
      <c r="Z25" s="79"/>
    </row>
    <row r="26" spans="1:26" s="7" customFormat="1" ht="42" customHeight="1">
      <c r="A26" s="60"/>
      <c r="B26" s="60"/>
      <c r="C26" s="60"/>
      <c r="D26" s="60"/>
      <c r="E26" s="13" t="s">
        <v>20</v>
      </c>
      <c r="F26" s="13" t="s">
        <v>21</v>
      </c>
      <c r="G26" s="13" t="s">
        <v>22</v>
      </c>
      <c r="H26" s="13" t="s">
        <v>20</v>
      </c>
      <c r="I26" s="13" t="s">
        <v>21</v>
      </c>
      <c r="J26" s="13" t="s">
        <v>22</v>
      </c>
      <c r="K26" s="13" t="s">
        <v>20</v>
      </c>
      <c r="L26" s="13" t="s">
        <v>21</v>
      </c>
      <c r="M26" s="13" t="s">
        <v>22</v>
      </c>
      <c r="R26" s="15"/>
      <c r="S26" s="15"/>
      <c r="T26" s="15"/>
      <c r="U26" s="15"/>
      <c r="V26" s="15"/>
      <c r="W26" s="15"/>
      <c r="X26" s="15"/>
      <c r="Y26" s="15"/>
      <c r="Z26" s="15"/>
    </row>
    <row r="27" spans="1:26" s="7" customFormat="1" ht="15">
      <c r="A27" s="13">
        <v>1</v>
      </c>
      <c r="B27" s="60">
        <v>2</v>
      </c>
      <c r="C27" s="60"/>
      <c r="D27" s="60"/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>
        <v>10</v>
      </c>
      <c r="M27" s="13">
        <v>11</v>
      </c>
      <c r="R27" s="15"/>
      <c r="S27" s="15"/>
      <c r="T27" s="15"/>
      <c r="U27" s="15"/>
      <c r="V27" s="15"/>
      <c r="W27" s="15"/>
      <c r="X27" s="15"/>
      <c r="Y27" s="15"/>
      <c r="Z27" s="15"/>
    </row>
    <row r="28" spans="1:26" s="7" customFormat="1" ht="32.25" customHeight="1">
      <c r="A28" s="54">
        <v>1</v>
      </c>
      <c r="B28" s="74" t="s">
        <v>71</v>
      </c>
      <c r="C28" s="75"/>
      <c r="D28" s="76"/>
      <c r="E28" s="13">
        <v>0</v>
      </c>
      <c r="F28" s="16">
        <f>1500000+56034156.07</f>
        <v>57534156.07</v>
      </c>
      <c r="G28" s="16">
        <f>F28</f>
        <v>57534156.07</v>
      </c>
      <c r="H28" s="13">
        <v>0</v>
      </c>
      <c r="I28" s="38">
        <v>38567015.39</v>
      </c>
      <c r="J28" s="13">
        <f>I28</f>
        <v>38567015.39</v>
      </c>
      <c r="K28" s="13">
        <v>0</v>
      </c>
      <c r="L28" s="16">
        <f>I28-F28</f>
        <v>-18967140.68</v>
      </c>
      <c r="M28" s="16">
        <f>L28</f>
        <v>-18967140.68</v>
      </c>
      <c r="R28" s="15"/>
      <c r="S28" s="15"/>
      <c r="T28" s="15"/>
      <c r="U28" s="15"/>
      <c r="V28" s="15"/>
      <c r="W28" s="15"/>
      <c r="X28" s="15"/>
      <c r="Y28" s="15"/>
      <c r="Z28" s="15"/>
    </row>
    <row r="29" spans="1:26" s="7" customFormat="1" ht="48.75" customHeight="1">
      <c r="A29" s="48">
        <v>2</v>
      </c>
      <c r="B29" s="69" t="s">
        <v>72</v>
      </c>
      <c r="C29" s="70"/>
      <c r="D29" s="71"/>
      <c r="E29" s="49">
        <v>0</v>
      </c>
      <c r="F29" s="16">
        <v>2774161.04</v>
      </c>
      <c r="G29" s="47">
        <f>F29</f>
        <v>2774161.04</v>
      </c>
      <c r="H29" s="42"/>
      <c r="I29" s="38">
        <v>0</v>
      </c>
      <c r="J29" s="38">
        <f>I29</f>
        <v>0</v>
      </c>
      <c r="K29" s="42">
        <v>0</v>
      </c>
      <c r="L29" s="16">
        <f>I29-F29</f>
        <v>-2774161.04</v>
      </c>
      <c r="M29" s="16">
        <f>L29</f>
        <v>-2774161.04</v>
      </c>
      <c r="R29" s="43"/>
      <c r="S29" s="43"/>
      <c r="T29" s="43"/>
      <c r="U29" s="43"/>
      <c r="V29" s="43"/>
      <c r="W29" s="43"/>
      <c r="X29" s="43"/>
      <c r="Y29" s="43"/>
      <c r="Z29" s="43"/>
    </row>
    <row r="30" spans="1:26" s="7" customFormat="1" ht="50.25" customHeight="1">
      <c r="A30" s="54">
        <v>3</v>
      </c>
      <c r="B30" s="78" t="s">
        <v>74</v>
      </c>
      <c r="C30" s="78"/>
      <c r="D30" s="78"/>
      <c r="E30" s="13">
        <v>0</v>
      </c>
      <c r="F30" s="16">
        <v>320100</v>
      </c>
      <c r="G30" s="17">
        <f>F30</f>
        <v>320100</v>
      </c>
      <c r="H30" s="13">
        <v>0</v>
      </c>
      <c r="I30" s="38">
        <v>226855.11</v>
      </c>
      <c r="J30" s="13">
        <f>I30</f>
        <v>226855.11</v>
      </c>
      <c r="K30" s="13">
        <v>0</v>
      </c>
      <c r="L30" s="16">
        <f>I30-F30</f>
        <v>-93244.89000000001</v>
      </c>
      <c r="M30" s="16">
        <f>L30</f>
        <v>-93244.89000000001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s="7" customFormat="1" ht="33.75" customHeight="1">
      <c r="A31" s="67">
        <v>4</v>
      </c>
      <c r="B31" s="74" t="s">
        <v>73</v>
      </c>
      <c r="C31" s="75"/>
      <c r="D31" s="76"/>
      <c r="E31" s="41">
        <v>0</v>
      </c>
      <c r="F31" s="16">
        <f>12865591.89+389933-10000+1046130+1004417.14+9156568-332.28+3319751.26</f>
        <v>27772059.009999998</v>
      </c>
      <c r="G31" s="17">
        <f>F31</f>
        <v>27772059.009999998</v>
      </c>
      <c r="H31" s="41">
        <v>0</v>
      </c>
      <c r="I31" s="50">
        <v>11335017.45</v>
      </c>
      <c r="J31" s="38">
        <f>I31</f>
        <v>11335017.45</v>
      </c>
      <c r="K31" s="41">
        <v>0</v>
      </c>
      <c r="L31" s="16">
        <f>I31-F31</f>
        <v>-16437041.559999999</v>
      </c>
      <c r="M31" s="16">
        <f>L31</f>
        <v>-16437041.559999999</v>
      </c>
      <c r="R31" s="40"/>
      <c r="S31" s="40"/>
      <c r="T31" s="40"/>
      <c r="U31" s="40"/>
      <c r="V31" s="40"/>
      <c r="W31" s="40"/>
      <c r="X31" s="40"/>
      <c r="Y31" s="40"/>
      <c r="Z31" s="40"/>
    </row>
    <row r="32" spans="1:26" s="7" customFormat="1" ht="15" customHeight="1">
      <c r="A32" s="68"/>
      <c r="B32" s="74" t="s">
        <v>55</v>
      </c>
      <c r="C32" s="75"/>
      <c r="D32" s="75"/>
      <c r="E32" s="76"/>
      <c r="F32" s="46">
        <v>7000</v>
      </c>
      <c r="G32" s="17">
        <f>F32</f>
        <v>7000</v>
      </c>
      <c r="H32" s="41">
        <v>0</v>
      </c>
      <c r="I32" s="46">
        <v>7000</v>
      </c>
      <c r="J32" s="16">
        <f>I32</f>
        <v>7000</v>
      </c>
      <c r="K32" s="42">
        <v>0</v>
      </c>
      <c r="L32" s="16">
        <f>I32-F32</f>
        <v>0</v>
      </c>
      <c r="M32" s="16">
        <f>L32</f>
        <v>0</v>
      </c>
      <c r="R32" s="40"/>
      <c r="S32" s="40"/>
      <c r="T32" s="40"/>
      <c r="U32" s="40"/>
      <c r="V32" s="40"/>
      <c r="W32" s="40"/>
      <c r="X32" s="40"/>
      <c r="Y32" s="40"/>
      <c r="Z32" s="40"/>
    </row>
    <row r="33" spans="1:26" s="7" customFormat="1" ht="15">
      <c r="A33" s="13"/>
      <c r="B33" s="60" t="s">
        <v>6</v>
      </c>
      <c r="C33" s="60"/>
      <c r="D33" s="60"/>
      <c r="E33" s="16">
        <f>E30+E28</f>
        <v>0</v>
      </c>
      <c r="F33" s="16">
        <f>F31+F30+F29+F28</f>
        <v>88400476.12</v>
      </c>
      <c r="G33" s="16">
        <f aca="true" t="shared" si="0" ref="G33:M33">G31+G30+G29+G28</f>
        <v>88400476.12</v>
      </c>
      <c r="H33" s="16">
        <f t="shared" si="0"/>
        <v>0</v>
      </c>
      <c r="I33" s="16">
        <f t="shared" si="0"/>
        <v>50128887.95</v>
      </c>
      <c r="J33" s="16">
        <f t="shared" si="0"/>
        <v>50128887.95</v>
      </c>
      <c r="K33" s="16">
        <f t="shared" si="0"/>
        <v>0</v>
      </c>
      <c r="L33" s="16">
        <f>L31+L30+L29+L28</f>
        <v>-38271588.17</v>
      </c>
      <c r="M33" s="16">
        <f t="shared" si="0"/>
        <v>-38271588.17</v>
      </c>
      <c r="R33" s="15"/>
      <c r="S33" s="15"/>
      <c r="T33" s="15"/>
      <c r="U33" s="15"/>
      <c r="V33" s="15"/>
      <c r="W33" s="15"/>
      <c r="X33" s="15"/>
      <c r="Y33" s="15"/>
      <c r="Z33" s="15"/>
    </row>
    <row r="34" spans="1:13" s="7" customFormat="1" ht="78" customHeight="1">
      <c r="A34" s="72" t="s">
        <v>78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s="7" customFormat="1" ht="33" customHeight="1">
      <c r="A35" s="59" t="s">
        <v>33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2" s="7" customFormat="1" ht="15">
      <c r="A36" s="12"/>
      <c r="L36" s="9" t="s">
        <v>27</v>
      </c>
    </row>
    <row r="37" spans="1:13" s="7" customFormat="1" ht="31.5" customHeight="1">
      <c r="A37" s="60" t="s">
        <v>4</v>
      </c>
      <c r="B37" s="60" t="s">
        <v>34</v>
      </c>
      <c r="C37" s="60"/>
      <c r="D37" s="60"/>
      <c r="E37" s="60" t="s">
        <v>18</v>
      </c>
      <c r="F37" s="60"/>
      <c r="G37" s="60"/>
      <c r="H37" s="60" t="s">
        <v>32</v>
      </c>
      <c r="I37" s="60"/>
      <c r="J37" s="60"/>
      <c r="K37" s="60" t="s">
        <v>19</v>
      </c>
      <c r="L37" s="60"/>
      <c r="M37" s="60"/>
    </row>
    <row r="38" spans="1:13" s="7" customFormat="1" ht="47.25" customHeight="1">
      <c r="A38" s="60"/>
      <c r="B38" s="60"/>
      <c r="C38" s="60"/>
      <c r="D38" s="60"/>
      <c r="E38" s="13" t="s">
        <v>20</v>
      </c>
      <c r="F38" s="13" t="s">
        <v>21</v>
      </c>
      <c r="G38" s="13" t="s">
        <v>22</v>
      </c>
      <c r="H38" s="13" t="s">
        <v>20</v>
      </c>
      <c r="I38" s="13" t="s">
        <v>21</v>
      </c>
      <c r="J38" s="13" t="s">
        <v>22</v>
      </c>
      <c r="K38" s="13" t="s">
        <v>20</v>
      </c>
      <c r="L38" s="13" t="s">
        <v>21</v>
      </c>
      <c r="M38" s="13" t="s">
        <v>22</v>
      </c>
    </row>
    <row r="39" spans="1:13" s="7" customFormat="1" ht="15">
      <c r="A39" s="13">
        <v>1</v>
      </c>
      <c r="B39" s="60">
        <v>2</v>
      </c>
      <c r="C39" s="60"/>
      <c r="D39" s="60"/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>
        <v>10</v>
      </c>
      <c r="M39" s="13">
        <v>11</v>
      </c>
    </row>
    <row r="40" spans="1:13" s="7" customFormat="1" ht="35.25" customHeight="1">
      <c r="A40" s="13"/>
      <c r="B40" s="60" t="s">
        <v>42</v>
      </c>
      <c r="C40" s="60"/>
      <c r="D40" s="60"/>
      <c r="E40" s="16">
        <f>E33</f>
        <v>0</v>
      </c>
      <c r="F40" s="16">
        <f>F33</f>
        <v>88400476.12</v>
      </c>
      <c r="G40" s="16">
        <f>G33</f>
        <v>88400476.12</v>
      </c>
      <c r="H40" s="16">
        <f aca="true" t="shared" si="1" ref="H40:M40">H33</f>
        <v>0</v>
      </c>
      <c r="I40" s="16">
        <f t="shared" si="1"/>
        <v>50128887.95</v>
      </c>
      <c r="J40" s="16">
        <f t="shared" si="1"/>
        <v>50128887.95</v>
      </c>
      <c r="K40" s="16">
        <f t="shared" si="1"/>
        <v>0</v>
      </c>
      <c r="L40" s="16">
        <f t="shared" si="1"/>
        <v>-38271588.17</v>
      </c>
      <c r="M40" s="16">
        <f t="shared" si="1"/>
        <v>-38271588.17</v>
      </c>
    </row>
    <row r="41" s="7" customFormat="1" ht="15">
      <c r="A41" s="12"/>
    </row>
    <row r="42" s="7" customFormat="1" ht="15">
      <c r="A42" s="14" t="s">
        <v>35</v>
      </c>
    </row>
    <row r="43" spans="1:13" s="7" customFormat="1" ht="53.25" customHeight="1">
      <c r="A43" s="60" t="s">
        <v>4</v>
      </c>
      <c r="B43" s="60" t="s">
        <v>23</v>
      </c>
      <c r="C43" s="60" t="s">
        <v>7</v>
      </c>
      <c r="D43" s="60" t="s">
        <v>8</v>
      </c>
      <c r="E43" s="60" t="s">
        <v>18</v>
      </c>
      <c r="F43" s="60"/>
      <c r="G43" s="60"/>
      <c r="H43" s="60" t="s">
        <v>36</v>
      </c>
      <c r="I43" s="60"/>
      <c r="J43" s="60"/>
      <c r="K43" s="60" t="s">
        <v>19</v>
      </c>
      <c r="L43" s="60"/>
      <c r="M43" s="60"/>
    </row>
    <row r="44" spans="1:13" s="7" customFormat="1" ht="48" customHeight="1">
      <c r="A44" s="60"/>
      <c r="B44" s="60"/>
      <c r="C44" s="60"/>
      <c r="D44" s="60"/>
      <c r="E44" s="13" t="s">
        <v>20</v>
      </c>
      <c r="F44" s="13" t="s">
        <v>21</v>
      </c>
      <c r="G44" s="13" t="s">
        <v>22</v>
      </c>
      <c r="H44" s="13" t="s">
        <v>20</v>
      </c>
      <c r="I44" s="13" t="s">
        <v>21</v>
      </c>
      <c r="J44" s="13" t="s">
        <v>22</v>
      </c>
      <c r="K44" s="13" t="s">
        <v>20</v>
      </c>
      <c r="L44" s="13" t="s">
        <v>21</v>
      </c>
      <c r="M44" s="13" t="s">
        <v>22</v>
      </c>
    </row>
    <row r="45" spans="1:13" s="7" customFormat="1" ht="15">
      <c r="A45" s="13">
        <v>1</v>
      </c>
      <c r="B45" s="13">
        <v>2</v>
      </c>
      <c r="C45" s="13">
        <v>3</v>
      </c>
      <c r="D45" s="13">
        <v>4</v>
      </c>
      <c r="E45" s="13">
        <v>5</v>
      </c>
      <c r="F45" s="13">
        <v>6</v>
      </c>
      <c r="G45" s="13">
        <v>7</v>
      </c>
      <c r="H45" s="13">
        <v>8</v>
      </c>
      <c r="I45" s="13">
        <v>9</v>
      </c>
      <c r="J45" s="13">
        <v>10</v>
      </c>
      <c r="K45" s="13">
        <v>11</v>
      </c>
      <c r="L45" s="13">
        <v>12</v>
      </c>
      <c r="M45" s="13">
        <v>13</v>
      </c>
    </row>
    <row r="46" spans="1:13" s="7" customFormat="1" ht="15">
      <c r="A46" s="13">
        <v>1</v>
      </c>
      <c r="B46" s="13" t="s">
        <v>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s="7" customFormat="1" ht="55.5" customHeight="1">
      <c r="A47" s="13"/>
      <c r="B47" s="19" t="s">
        <v>56</v>
      </c>
      <c r="C47" s="51" t="s">
        <v>27</v>
      </c>
      <c r="D47" s="13" t="s">
        <v>43</v>
      </c>
      <c r="E47" s="16">
        <v>0</v>
      </c>
      <c r="F47" s="16">
        <f>F29</f>
        <v>2774161.04</v>
      </c>
      <c r="G47" s="16">
        <f>F47</f>
        <v>2774161.04</v>
      </c>
      <c r="H47" s="16">
        <f>H28</f>
        <v>0</v>
      </c>
      <c r="I47" s="16">
        <f>I29</f>
        <v>0</v>
      </c>
      <c r="J47" s="16">
        <f>I47</f>
        <v>0</v>
      </c>
      <c r="K47" s="16">
        <f>K28</f>
        <v>0</v>
      </c>
      <c r="L47" s="16">
        <f>I47-G47</f>
        <v>-2774161.04</v>
      </c>
      <c r="M47" s="16">
        <f>L47</f>
        <v>-2774161.04</v>
      </c>
    </row>
    <row r="48" spans="1:13" s="7" customFormat="1" ht="45">
      <c r="A48" s="37"/>
      <c r="B48" s="19" t="s">
        <v>49</v>
      </c>
      <c r="C48" s="42" t="s">
        <v>27</v>
      </c>
      <c r="D48" s="37" t="s">
        <v>43</v>
      </c>
      <c r="E48" s="16">
        <v>0</v>
      </c>
      <c r="F48" s="16">
        <f>F28</f>
        <v>57534156.07</v>
      </c>
      <c r="G48" s="16">
        <f>F48</f>
        <v>57534156.07</v>
      </c>
      <c r="H48" s="16">
        <f aca="true" t="shared" si="2" ref="H48:K49">H29</f>
        <v>0</v>
      </c>
      <c r="I48" s="16">
        <f>I28</f>
        <v>38567015.39</v>
      </c>
      <c r="J48" s="16">
        <f>I48</f>
        <v>38567015.39</v>
      </c>
      <c r="K48" s="16">
        <f t="shared" si="2"/>
        <v>0</v>
      </c>
      <c r="L48" s="16">
        <f>I48-G48</f>
        <v>-18967140.68</v>
      </c>
      <c r="M48" s="16">
        <f>L48</f>
        <v>-18967140.68</v>
      </c>
    </row>
    <row r="49" spans="1:13" s="7" customFormat="1" ht="45">
      <c r="A49" s="42"/>
      <c r="B49" s="19" t="s">
        <v>58</v>
      </c>
      <c r="C49" s="42" t="s">
        <v>27</v>
      </c>
      <c r="D49" s="42" t="s">
        <v>43</v>
      </c>
      <c r="E49" s="16">
        <v>0</v>
      </c>
      <c r="F49" s="16">
        <f>F30</f>
        <v>320100</v>
      </c>
      <c r="G49" s="16">
        <f>F49</f>
        <v>320100</v>
      </c>
      <c r="H49" s="16">
        <f t="shared" si="2"/>
        <v>0</v>
      </c>
      <c r="I49" s="16">
        <f t="shared" si="2"/>
        <v>226855.11</v>
      </c>
      <c r="J49" s="16">
        <f t="shared" si="2"/>
        <v>226855.11</v>
      </c>
      <c r="K49" s="16">
        <f t="shared" si="2"/>
        <v>0</v>
      </c>
      <c r="L49" s="16">
        <f>I49-G49</f>
        <v>-93244.89000000001</v>
      </c>
      <c r="M49" s="16">
        <f>L49</f>
        <v>-93244.89000000001</v>
      </c>
    </row>
    <row r="50" spans="1:13" s="7" customFormat="1" ht="62.25" customHeight="1">
      <c r="A50" s="42"/>
      <c r="B50" s="19" t="s">
        <v>57</v>
      </c>
      <c r="C50" s="42" t="s">
        <v>27</v>
      </c>
      <c r="D50" s="42" t="s">
        <v>43</v>
      </c>
      <c r="E50" s="16">
        <v>0</v>
      </c>
      <c r="F50" s="16">
        <f>F31</f>
        <v>27772059.009999998</v>
      </c>
      <c r="G50" s="16">
        <f>F50</f>
        <v>27772059.009999998</v>
      </c>
      <c r="H50" s="16">
        <f>H31</f>
        <v>0</v>
      </c>
      <c r="I50" s="16">
        <f>I31</f>
        <v>11335017.45</v>
      </c>
      <c r="J50" s="16">
        <f>J31</f>
        <v>11335017.45</v>
      </c>
      <c r="K50" s="16">
        <f>K31</f>
        <v>0</v>
      </c>
      <c r="L50" s="16">
        <f>I50-G50</f>
        <v>-16437041.559999999</v>
      </c>
      <c r="M50" s="16">
        <f>L50</f>
        <v>-16437041.559999999</v>
      </c>
    </row>
    <row r="51" spans="1:13" s="7" customFormat="1" ht="71.25" customHeight="1">
      <c r="A51" s="60" t="s">
        <v>82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s="7" customFormat="1" ht="15">
      <c r="A52" s="13">
        <v>2</v>
      </c>
      <c r="B52" s="13" t="s">
        <v>10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s="7" customFormat="1" ht="70.5" customHeight="1">
      <c r="A53" s="13"/>
      <c r="B53" s="19" t="s">
        <v>59</v>
      </c>
      <c r="C53" s="51" t="s">
        <v>44</v>
      </c>
      <c r="D53" s="52" t="s">
        <v>63</v>
      </c>
      <c r="E53" s="38">
        <v>0</v>
      </c>
      <c r="F53" s="53">
        <v>1</v>
      </c>
      <c r="G53" s="13">
        <f>F53</f>
        <v>1</v>
      </c>
      <c r="H53" s="13">
        <v>0</v>
      </c>
      <c r="I53" s="13">
        <v>0</v>
      </c>
      <c r="J53" s="13">
        <f>I53</f>
        <v>0</v>
      </c>
      <c r="K53" s="16">
        <v>0</v>
      </c>
      <c r="L53" s="56">
        <f>I53-G53</f>
        <v>-1</v>
      </c>
      <c r="M53" s="56">
        <f>L53</f>
        <v>-1</v>
      </c>
    </row>
    <row r="54" spans="1:13" s="7" customFormat="1" ht="74.25" customHeight="1">
      <c r="A54" s="37"/>
      <c r="B54" s="19" t="s">
        <v>60</v>
      </c>
      <c r="C54" s="42" t="s">
        <v>44</v>
      </c>
      <c r="D54" s="42" t="s">
        <v>42</v>
      </c>
      <c r="E54" s="38">
        <v>0</v>
      </c>
      <c r="F54" s="53">
        <v>2</v>
      </c>
      <c r="G54" s="37">
        <f>F54</f>
        <v>2</v>
      </c>
      <c r="H54" s="37">
        <v>0</v>
      </c>
      <c r="I54" s="37">
        <v>2</v>
      </c>
      <c r="J54" s="37">
        <v>2</v>
      </c>
      <c r="K54" s="16">
        <v>0</v>
      </c>
      <c r="L54" s="56">
        <f>I54-G54</f>
        <v>0</v>
      </c>
      <c r="M54" s="56">
        <f>L54</f>
        <v>0</v>
      </c>
    </row>
    <row r="55" spans="1:13" s="7" customFormat="1" ht="74.25" customHeight="1">
      <c r="A55" s="42"/>
      <c r="B55" s="19" t="s">
        <v>62</v>
      </c>
      <c r="C55" s="42" t="s">
        <v>44</v>
      </c>
      <c r="D55" s="42" t="s">
        <v>42</v>
      </c>
      <c r="E55" s="38">
        <v>0</v>
      </c>
      <c r="F55" s="53">
        <v>1</v>
      </c>
      <c r="G55" s="42">
        <f>F55</f>
        <v>1</v>
      </c>
      <c r="H55" s="42">
        <v>0</v>
      </c>
      <c r="I55" s="42">
        <v>1</v>
      </c>
      <c r="J55" s="42">
        <f>I55</f>
        <v>1</v>
      </c>
      <c r="K55" s="16">
        <v>0</v>
      </c>
      <c r="L55" s="56">
        <f>I55-G55</f>
        <v>0</v>
      </c>
      <c r="M55" s="56">
        <f>L55</f>
        <v>0</v>
      </c>
    </row>
    <row r="56" spans="1:13" s="7" customFormat="1" ht="67.5" customHeight="1">
      <c r="A56" s="42"/>
      <c r="B56" s="19" t="s">
        <v>61</v>
      </c>
      <c r="C56" s="42" t="s">
        <v>44</v>
      </c>
      <c r="D56" s="42" t="s">
        <v>42</v>
      </c>
      <c r="E56" s="38">
        <v>0</v>
      </c>
      <c r="F56" s="55">
        <v>6</v>
      </c>
      <c r="G56" s="42">
        <f>F56</f>
        <v>6</v>
      </c>
      <c r="H56" s="42">
        <v>0</v>
      </c>
      <c r="I56" s="42">
        <v>5</v>
      </c>
      <c r="J56" s="42">
        <v>5</v>
      </c>
      <c r="K56" s="16">
        <v>0</v>
      </c>
      <c r="L56" s="56">
        <f>I56-G56</f>
        <v>-1</v>
      </c>
      <c r="M56" s="56">
        <f>L56</f>
        <v>-1</v>
      </c>
    </row>
    <row r="57" spans="1:13" s="7" customFormat="1" ht="57.75" customHeight="1">
      <c r="A57" s="60" t="s">
        <v>81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s="7" customFormat="1" ht="15">
      <c r="A58" s="13">
        <v>3</v>
      </c>
      <c r="B58" s="13" t="s">
        <v>11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s="7" customFormat="1" ht="42.75" customHeight="1">
      <c r="A59" s="13"/>
      <c r="B59" s="19" t="s">
        <v>64</v>
      </c>
      <c r="C59" s="13" t="s">
        <v>27</v>
      </c>
      <c r="D59" s="13" t="s">
        <v>45</v>
      </c>
      <c r="E59" s="16">
        <v>0</v>
      </c>
      <c r="F59" s="16">
        <f aca="true" t="shared" si="3" ref="F59:G62">F47/F53</f>
        <v>2774161.04</v>
      </c>
      <c r="G59" s="16">
        <f t="shared" si="3"/>
        <v>2774161.04</v>
      </c>
      <c r="H59" s="16">
        <v>0</v>
      </c>
      <c r="I59" s="16">
        <f>I47/I48</f>
        <v>0</v>
      </c>
      <c r="J59" s="16">
        <f>I59</f>
        <v>0</v>
      </c>
      <c r="K59" s="16">
        <v>0</v>
      </c>
      <c r="L59" s="16">
        <f>J59-G59</f>
        <v>-2774161.04</v>
      </c>
      <c r="M59" s="16">
        <f>L59</f>
        <v>-2774161.04</v>
      </c>
    </row>
    <row r="60" spans="1:13" s="7" customFormat="1" ht="45" customHeight="1">
      <c r="A60" s="37"/>
      <c r="B60" s="19" t="s">
        <v>50</v>
      </c>
      <c r="C60" s="37" t="s">
        <v>27</v>
      </c>
      <c r="D60" s="37" t="s">
        <v>45</v>
      </c>
      <c r="E60" s="16">
        <v>0</v>
      </c>
      <c r="F60" s="16">
        <f t="shared" si="3"/>
        <v>28767078.035</v>
      </c>
      <c r="G60" s="16">
        <f t="shared" si="3"/>
        <v>28767078.035</v>
      </c>
      <c r="H60" s="16">
        <v>0</v>
      </c>
      <c r="I60" s="16">
        <f aca="true" t="shared" si="4" ref="I60:J62">I48/I54</f>
        <v>19283507.695</v>
      </c>
      <c r="J60" s="16">
        <f t="shared" si="4"/>
        <v>19283507.695</v>
      </c>
      <c r="K60" s="16">
        <v>0</v>
      </c>
      <c r="L60" s="16">
        <f>I60-G60</f>
        <v>-9483570.34</v>
      </c>
      <c r="M60" s="16">
        <f>L60</f>
        <v>-9483570.34</v>
      </c>
    </row>
    <row r="61" spans="1:13" s="7" customFormat="1" ht="39.75" customHeight="1">
      <c r="A61" s="45"/>
      <c r="B61" s="19" t="s">
        <v>66</v>
      </c>
      <c r="C61" s="45" t="s">
        <v>27</v>
      </c>
      <c r="D61" s="45" t="s">
        <v>45</v>
      </c>
      <c r="E61" s="16">
        <v>0</v>
      </c>
      <c r="F61" s="16">
        <f t="shared" si="3"/>
        <v>320100</v>
      </c>
      <c r="G61" s="16">
        <f t="shared" si="3"/>
        <v>320100</v>
      </c>
      <c r="H61" s="16">
        <v>0</v>
      </c>
      <c r="I61" s="16">
        <f t="shared" si="4"/>
        <v>226855.11</v>
      </c>
      <c r="J61" s="16">
        <f t="shared" si="4"/>
        <v>226855.11</v>
      </c>
      <c r="K61" s="16">
        <v>0</v>
      </c>
      <c r="L61" s="16">
        <f>J61-G61</f>
        <v>-93244.89000000001</v>
      </c>
      <c r="M61" s="16">
        <f>L61</f>
        <v>-93244.89000000001</v>
      </c>
    </row>
    <row r="62" spans="1:13" s="7" customFormat="1" ht="53.25" customHeight="1">
      <c r="A62" s="45"/>
      <c r="B62" s="19" t="s">
        <v>65</v>
      </c>
      <c r="C62" s="45" t="s">
        <v>27</v>
      </c>
      <c r="D62" s="45" t="s">
        <v>45</v>
      </c>
      <c r="E62" s="16">
        <v>0</v>
      </c>
      <c r="F62" s="16">
        <f t="shared" si="3"/>
        <v>4628676.501666666</v>
      </c>
      <c r="G62" s="16">
        <f t="shared" si="3"/>
        <v>4628676.501666666</v>
      </c>
      <c r="H62" s="16">
        <v>0</v>
      </c>
      <c r="I62" s="16">
        <f t="shared" si="4"/>
        <v>2267003.4899999998</v>
      </c>
      <c r="J62" s="16">
        <f t="shared" si="4"/>
        <v>2267003.4899999998</v>
      </c>
      <c r="K62" s="16">
        <v>0</v>
      </c>
      <c r="L62" s="16">
        <f>J62-G62</f>
        <v>-2361673.0116666663</v>
      </c>
      <c r="M62" s="16">
        <f>L62</f>
        <v>-2361673.0116666663</v>
      </c>
    </row>
    <row r="63" spans="1:13" s="7" customFormat="1" ht="62.25" customHeight="1">
      <c r="A63" s="60" t="s">
        <v>83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s="7" customFormat="1" ht="15">
      <c r="A64" s="13">
        <v>4</v>
      </c>
      <c r="B64" s="13" t="s">
        <v>12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s="7" customFormat="1" ht="30" customHeight="1">
      <c r="A65" s="13"/>
      <c r="B65" s="34" t="s">
        <v>48</v>
      </c>
      <c r="C65" s="35" t="s">
        <v>47</v>
      </c>
      <c r="D65" s="13" t="s">
        <v>45</v>
      </c>
      <c r="E65" s="39">
        <v>0</v>
      </c>
      <c r="F65" s="53">
        <v>100</v>
      </c>
      <c r="G65" s="13">
        <v>100</v>
      </c>
      <c r="H65" s="36">
        <f>H59/F59*100</f>
        <v>0</v>
      </c>
      <c r="I65" s="39">
        <f>I59/G59*100</f>
        <v>0</v>
      </c>
      <c r="J65" s="36">
        <f>I65</f>
        <v>0</v>
      </c>
      <c r="K65" s="39">
        <v>0</v>
      </c>
      <c r="L65" s="57">
        <f>I65-G65</f>
        <v>-100</v>
      </c>
      <c r="M65" s="57">
        <f>L65</f>
        <v>-100</v>
      </c>
    </row>
    <row r="66" spans="1:13" s="7" customFormat="1" ht="30" customHeight="1">
      <c r="A66" s="37"/>
      <c r="B66" s="34" t="s">
        <v>51</v>
      </c>
      <c r="C66" s="35" t="s">
        <v>47</v>
      </c>
      <c r="D66" s="37" t="s">
        <v>45</v>
      </c>
      <c r="E66" s="39">
        <v>0</v>
      </c>
      <c r="F66" s="53">
        <v>100</v>
      </c>
      <c r="G66" s="37">
        <v>100</v>
      </c>
      <c r="H66" s="36">
        <v>0</v>
      </c>
      <c r="I66" s="39">
        <f>I60/G60*100</f>
        <v>67.03325124483746</v>
      </c>
      <c r="J66" s="36">
        <f>I66</f>
        <v>67.03325124483746</v>
      </c>
      <c r="K66" s="39">
        <v>0</v>
      </c>
      <c r="L66" s="57">
        <f>I66-G66</f>
        <v>-32.96674875516254</v>
      </c>
      <c r="M66" s="57">
        <f>L66</f>
        <v>-32.96674875516254</v>
      </c>
    </row>
    <row r="67" spans="1:13" s="7" customFormat="1" ht="28.5" customHeight="1">
      <c r="A67" s="45"/>
      <c r="B67" s="34" t="s">
        <v>75</v>
      </c>
      <c r="C67" s="44" t="s">
        <v>47</v>
      </c>
      <c r="D67" s="45" t="s">
        <v>45</v>
      </c>
      <c r="E67" s="39">
        <v>0</v>
      </c>
      <c r="F67" s="53">
        <v>100</v>
      </c>
      <c r="G67" s="45">
        <v>100</v>
      </c>
      <c r="H67" s="36">
        <f>H61/F61*100</f>
        <v>0</v>
      </c>
      <c r="I67" s="39">
        <f>I61/G61*100</f>
        <v>70.87007497656982</v>
      </c>
      <c r="J67" s="36">
        <f>I67</f>
        <v>70.87007497656982</v>
      </c>
      <c r="K67" s="39">
        <f>K61/I61*100</f>
        <v>0</v>
      </c>
      <c r="L67" s="57">
        <f>I67-G67</f>
        <v>-29.129925023430175</v>
      </c>
      <c r="M67" s="57">
        <f>L67</f>
        <v>-29.129925023430175</v>
      </c>
    </row>
    <row r="68" spans="1:13" s="7" customFormat="1" ht="41.25" customHeight="1">
      <c r="A68" s="45"/>
      <c r="B68" s="34" t="s">
        <v>67</v>
      </c>
      <c r="C68" s="44" t="s">
        <v>47</v>
      </c>
      <c r="D68" s="45" t="s">
        <v>45</v>
      </c>
      <c r="E68" s="39">
        <v>0</v>
      </c>
      <c r="F68" s="53">
        <v>100</v>
      </c>
      <c r="G68" s="45">
        <v>100</v>
      </c>
      <c r="H68" s="36">
        <v>0</v>
      </c>
      <c r="I68" s="36">
        <f>I62/G62*100</f>
        <v>48.97735862905327</v>
      </c>
      <c r="J68" s="36">
        <f>I68</f>
        <v>48.97735862905327</v>
      </c>
      <c r="K68" s="39">
        <v>0</v>
      </c>
      <c r="L68" s="57">
        <f>I68-G68</f>
        <v>-51.02264137094673</v>
      </c>
      <c r="M68" s="57">
        <f>L68</f>
        <v>-51.02264137094673</v>
      </c>
    </row>
    <row r="69" spans="1:13" s="7" customFormat="1" ht="26.25" customHeight="1">
      <c r="A69" s="60" t="s">
        <v>84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s="7" customFormat="1" ht="51.75" customHeight="1">
      <c r="A70" s="60" t="s">
        <v>53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ht="15.75">
      <c r="A71" s="1"/>
    </row>
    <row r="72" spans="1:4" ht="19.5" customHeight="1">
      <c r="A72" s="5" t="s">
        <v>37</v>
      </c>
      <c r="B72" s="5"/>
      <c r="C72" s="5"/>
      <c r="D72" s="5"/>
    </row>
    <row r="73" spans="1:4" ht="6.75" customHeight="1">
      <c r="A73" s="63" t="s">
        <v>38</v>
      </c>
      <c r="B73" s="63"/>
      <c r="C73" s="63"/>
      <c r="D73" s="63"/>
    </row>
    <row r="74" spans="1:4" ht="19.5" customHeight="1">
      <c r="A74" s="6" t="s">
        <v>39</v>
      </c>
      <c r="B74" s="6"/>
      <c r="C74" s="6"/>
      <c r="D74" s="6"/>
    </row>
    <row r="75" spans="1:12" s="21" customFormat="1" ht="20.25" customHeight="1">
      <c r="A75" s="86" t="s">
        <v>52</v>
      </c>
      <c r="B75" s="86"/>
      <c r="C75" s="86"/>
      <c r="D75" s="86"/>
      <c r="E75" s="20"/>
      <c r="F75" s="29"/>
      <c r="G75" s="29"/>
      <c r="K75" s="64" t="s">
        <v>46</v>
      </c>
      <c r="L75" s="64"/>
    </row>
    <row r="76" spans="1:12" s="21" customFormat="1" ht="15">
      <c r="A76" s="22"/>
      <c r="B76" s="23"/>
      <c r="C76" s="24"/>
      <c r="D76" s="31"/>
      <c r="E76" s="24"/>
      <c r="F76" s="87" t="s">
        <v>13</v>
      </c>
      <c r="G76" s="87"/>
      <c r="K76" s="65"/>
      <c r="L76" s="65"/>
    </row>
    <row r="77" spans="1:12" s="21" customFormat="1" ht="15" customHeight="1">
      <c r="A77" s="66"/>
      <c r="B77" s="66"/>
      <c r="C77" s="23"/>
      <c r="D77" s="32"/>
      <c r="E77" s="24"/>
      <c r="K77" s="24"/>
      <c r="L77" s="24"/>
    </row>
    <row r="78" spans="1:12" s="21" customFormat="1" ht="15">
      <c r="A78" s="26"/>
      <c r="B78" s="25"/>
      <c r="C78" s="23"/>
      <c r="D78" s="32"/>
      <c r="E78" s="24"/>
      <c r="K78" s="24"/>
      <c r="L78" s="24"/>
    </row>
    <row r="79" spans="1:12" s="2" customFormat="1" ht="30.75" customHeight="1">
      <c r="A79" s="62" t="s">
        <v>79</v>
      </c>
      <c r="B79" s="62"/>
      <c r="C79" s="62"/>
      <c r="D79" s="62"/>
      <c r="E79" s="3"/>
      <c r="F79" s="30"/>
      <c r="G79" s="30"/>
      <c r="K79" s="61" t="s">
        <v>80</v>
      </c>
      <c r="L79" s="61"/>
    </row>
    <row r="80" spans="1:7" s="21" customFormat="1" ht="15">
      <c r="A80" s="22"/>
      <c r="B80" s="23"/>
      <c r="C80" s="23"/>
      <c r="D80" s="28"/>
      <c r="E80" s="24"/>
      <c r="F80" s="88" t="s">
        <v>13</v>
      </c>
      <c r="G80" s="88"/>
    </row>
    <row r="81" spans="1:7" s="21" customFormat="1" ht="15">
      <c r="A81" s="27"/>
      <c r="B81" s="24"/>
      <c r="C81" s="24"/>
      <c r="D81" s="33"/>
      <c r="E81" s="24"/>
      <c r="F81" s="24"/>
      <c r="G81" s="24"/>
    </row>
    <row r="82" spans="1:7" s="21" customFormat="1" ht="15">
      <c r="A82" s="24"/>
      <c r="B82" s="24"/>
      <c r="C82" s="24"/>
      <c r="D82" s="24"/>
      <c r="E82" s="24"/>
      <c r="F82" s="24"/>
      <c r="G82" s="24"/>
    </row>
  </sheetData>
  <sheetProtection/>
  <mergeCells count="63">
    <mergeCell ref="J1:M4"/>
    <mergeCell ref="A11:A12"/>
    <mergeCell ref="A5:M5"/>
    <mergeCell ref="A6:M6"/>
    <mergeCell ref="E7:M7"/>
    <mergeCell ref="R25:T25"/>
    <mergeCell ref="A7:A8"/>
    <mergeCell ref="A9:A10"/>
    <mergeCell ref="E8:M8"/>
    <mergeCell ref="E9:M9"/>
    <mergeCell ref="U25:W25"/>
    <mergeCell ref="X25:Z25"/>
    <mergeCell ref="E11:M11"/>
    <mergeCell ref="E12:M12"/>
    <mergeCell ref="B14:M14"/>
    <mergeCell ref="B15:M15"/>
    <mergeCell ref="K25:M25"/>
    <mergeCell ref="B25:D26"/>
    <mergeCell ref="B20:M20"/>
    <mergeCell ref="A13:M13"/>
    <mergeCell ref="A63:M63"/>
    <mergeCell ref="A69:M69"/>
    <mergeCell ref="A70:M70"/>
    <mergeCell ref="A43:A44"/>
    <mergeCell ref="B43:B44"/>
    <mergeCell ref="C43:C44"/>
    <mergeCell ref="D43:D44"/>
    <mergeCell ref="H43:J43"/>
    <mergeCell ref="B27:D27"/>
    <mergeCell ref="B33:D33"/>
    <mergeCell ref="B32:E32"/>
    <mergeCell ref="B28:D28"/>
    <mergeCell ref="E10:M10"/>
    <mergeCell ref="B29:D29"/>
    <mergeCell ref="B30:D30"/>
    <mergeCell ref="A31:A32"/>
    <mergeCell ref="B21:M21"/>
    <mergeCell ref="A25:A26"/>
    <mergeCell ref="E25:G25"/>
    <mergeCell ref="H25:J25"/>
    <mergeCell ref="B40:D40"/>
    <mergeCell ref="A34:M34"/>
    <mergeCell ref="K37:M37"/>
    <mergeCell ref="B39:D39"/>
    <mergeCell ref="B31:D31"/>
    <mergeCell ref="F80:G80"/>
    <mergeCell ref="F76:G76"/>
    <mergeCell ref="A75:D75"/>
    <mergeCell ref="A79:D79"/>
    <mergeCell ref="A73:D73"/>
    <mergeCell ref="K75:L75"/>
    <mergeCell ref="K76:L76"/>
    <mergeCell ref="A77:B77"/>
    <mergeCell ref="A35:M35"/>
    <mergeCell ref="B37:D38"/>
    <mergeCell ref="K79:L79"/>
    <mergeCell ref="E43:G43"/>
    <mergeCell ref="A37:A38"/>
    <mergeCell ref="E37:G37"/>
    <mergeCell ref="H37:J37"/>
    <mergeCell ref="K43:M43"/>
    <mergeCell ref="A51:M51"/>
    <mergeCell ref="A57:M57"/>
  </mergeCells>
  <printOptions/>
  <pageMargins left="0.16" right="0.16" top="0.35" bottom="0.3" header="0.31496062992125984" footer="0.31496062992125984"/>
  <pageSetup horizontalDpi="600" verticalDpi="600" orientation="landscape" paperSize="9" scale="84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PC7</cp:lastModifiedBy>
  <cp:lastPrinted>2021-01-26T14:04:30Z</cp:lastPrinted>
  <dcterms:created xsi:type="dcterms:W3CDTF">2018-12-28T08:43:53Z</dcterms:created>
  <dcterms:modified xsi:type="dcterms:W3CDTF">2021-01-26T14:05:32Z</dcterms:modified>
  <cp:category/>
  <cp:version/>
  <cp:contentType/>
  <cp:contentStatus/>
</cp:coreProperties>
</file>