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<sst xmlns="http://schemas.openxmlformats.org/spreadsheetml/2006/main" count="71" uniqueCount="69">
  <si>
    <t>Працюючі підлітки</t>
  </si>
  <si>
    <t>Зайнято в сфері економіки</t>
  </si>
  <si>
    <t>Зайнято в інших сферах</t>
  </si>
  <si>
    <t>Учні у працездатному віці, які навчаються з відривом від виробництва</t>
  </si>
  <si>
    <t>В тому числі на обліку в службі зайнятості</t>
  </si>
  <si>
    <t>Зайнято в усіх сферах діяльності, всього (10+11)</t>
  </si>
  <si>
    <t>Працюючі особи старшого віку</t>
  </si>
  <si>
    <t>№ з/п</t>
  </si>
  <si>
    <t>Незайняте населення</t>
  </si>
  <si>
    <t>тис. осіб</t>
  </si>
  <si>
    <t>Трудові ресурси (всього) (4+7+5+6-8)</t>
  </si>
  <si>
    <t>Вибувають на роботу з адміністративно - територіальної одиниці</t>
  </si>
  <si>
    <t>всього       4-(9+12)</t>
  </si>
  <si>
    <t xml:space="preserve">Працездат-не населен-ня у працездат-ному віці                 </t>
  </si>
  <si>
    <t>Прибувають на роботу до адміністра-тивно - територіальної одиниці</t>
  </si>
  <si>
    <t>Бахмутьська міська ТГ</t>
  </si>
  <si>
    <t>Званівська сільська ТГ</t>
  </si>
  <si>
    <t>Сіверська міська ТГ</t>
  </si>
  <si>
    <t>Соледарська міська ТГ</t>
  </si>
  <si>
    <t>Часовярська міська ТГ</t>
  </si>
  <si>
    <t>Торецька міська ВЦА</t>
  </si>
  <si>
    <t>Світлодарська селещна ВЦА</t>
  </si>
  <si>
    <t>Великоновоселківська селищна ТГ</t>
  </si>
  <si>
    <t>Комарська сільська ТГ</t>
  </si>
  <si>
    <t>Старомлинівська сільська ТГ</t>
  </si>
  <si>
    <t>Хлібодарівська сільська ТГ</t>
  </si>
  <si>
    <t>Волноваська міська ВЦА</t>
  </si>
  <si>
    <t>Вугледарська міська ВЦА</t>
  </si>
  <si>
    <t>Мирненська селищна ВЦА</t>
  </si>
  <si>
    <t>Ольгинська селищна ВЦА</t>
  </si>
  <si>
    <t>Андріївська сільська ТГ</t>
  </si>
  <si>
    <t>Дружківська міська ТГ</t>
  </si>
  <si>
    <t>Іллінівська сільська ТГ</t>
  </si>
  <si>
    <t>Костянтинівська міська ТГ</t>
  </si>
  <si>
    <t>Краматорська міська ТГ</t>
  </si>
  <si>
    <t>Лиманська міська ТГ</t>
  </si>
  <si>
    <t>Миколаївська міська ТГ</t>
  </si>
  <si>
    <t>Новодонецька селищна ТГ</t>
  </si>
  <si>
    <t>Олександрівська селищна ТГ</t>
  </si>
  <si>
    <t>Святогірська міська ТГ</t>
  </si>
  <si>
    <t>Слов'янська міська ТГ</t>
  </si>
  <si>
    <t>Черкаська селищна ТГ</t>
  </si>
  <si>
    <t>Маріупольська міська ТГ</t>
  </si>
  <si>
    <t>Сартанська селищна ТГ</t>
  </si>
  <si>
    <t>Мангушська селищна ТГ</t>
  </si>
  <si>
    <t>Нікольська селищна ТГ</t>
  </si>
  <si>
    <t>Кальчицька сільска ТГ</t>
  </si>
  <si>
    <t>Білозерська міська ТГ</t>
  </si>
  <si>
    <t>Гродівська селещна ТГ</t>
  </si>
  <si>
    <t>Добропільська міська ТГ</t>
  </si>
  <si>
    <t>Криворізька сільска ТГ</t>
  </si>
  <si>
    <t>Курахівська міська ТГ</t>
  </si>
  <si>
    <t>Мирноградська міська ТГ</t>
  </si>
  <si>
    <t>Новогродівська міська ТГ</t>
  </si>
  <si>
    <t>Покровська міська ТГ</t>
  </si>
  <si>
    <t>Селидівська міська ТГ</t>
  </si>
  <si>
    <t>Удачненська селищна ТГ</t>
  </si>
  <si>
    <t>Шахівська сільска ТГ</t>
  </si>
  <si>
    <t>Авдіївська міська ВЦА</t>
  </si>
  <si>
    <t>Мар'їнська міська ВЦА</t>
  </si>
  <si>
    <t>Очеретинська селищна ВЦА</t>
  </si>
  <si>
    <t xml:space="preserve"> Розрахунок балансу трудових ресурсів  за 2020 рік по Донецькій області</t>
  </si>
  <si>
    <t>Назва адміністративно - територіальної одиниці</t>
  </si>
  <si>
    <t>Бахмутська РДА, Всього</t>
  </si>
  <si>
    <t>Волноваська РДА, Всього</t>
  </si>
  <si>
    <t>Краматорська РДА, Всього</t>
  </si>
  <si>
    <t>Маріупольська РДА, Всього</t>
  </si>
  <si>
    <t>Покровська РДА, Всього</t>
  </si>
  <si>
    <t>Розрахунок по області: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</si>
</sst>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[$-2000]dddd\,\ d\ mmmm\ yyyy\ &quot;г&quot;\.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top" wrapText="1"/>
    </xf>
    <xf numFmtId="184" fontId="5" fillId="0" borderId="10" xfId="0" applyNumberFormat="1" applyFont="1" applyBorder="1" applyAlignment="1">
      <alignment horizontal="center" vertical="top" wrapText="1"/>
    </xf>
    <xf numFmtId="184" fontId="5" fillId="0" borderId="11" xfId="0" applyNumberFormat="1" applyFont="1" applyFill="1" applyBorder="1" applyAlignment="1">
      <alignment horizontal="center" vertical="top" wrapText="1"/>
    </xf>
    <xf numFmtId="184" fontId="5" fillId="0" borderId="10" xfId="0" applyNumberFormat="1" applyFont="1" applyFill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 vertical="top" wrapText="1"/>
    </xf>
    <xf numFmtId="184" fontId="4" fillId="0" borderId="10" xfId="0" applyNumberFormat="1" applyFont="1" applyBorder="1" applyAlignment="1">
      <alignment horizontal="center" vertical="top" wrapText="1"/>
    </xf>
    <xf numFmtId="184" fontId="5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184" fontId="5" fillId="0" borderId="0" xfId="0" applyNumberFormat="1" applyFont="1" applyFill="1" applyBorder="1" applyAlignment="1">
      <alignment horizontal="center" vertical="center"/>
    </xf>
    <xf numFmtId="184" fontId="5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84" fontId="4" fillId="0" borderId="10" xfId="0" applyNumberFormat="1" applyFont="1" applyFill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center"/>
    </xf>
    <xf numFmtId="0" fontId="4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wrapText="1"/>
    </xf>
    <xf numFmtId="0" fontId="4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wrapText="1"/>
    </xf>
    <xf numFmtId="0" fontId="7" fillId="0" borderId="15" xfId="0" applyFont="1" applyBorder="1" applyAlignment="1">
      <alignment/>
    </xf>
    <xf numFmtId="184" fontId="5" fillId="0" borderId="12" xfId="0" applyNumberFormat="1" applyFont="1" applyFill="1" applyBorder="1" applyAlignment="1">
      <alignment horizontal="center" vertical="center" wrapText="1"/>
    </xf>
    <xf numFmtId="184" fontId="5" fillId="0" borderId="13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view="pageBreakPreview" zoomScale="75" zoomScaleSheetLayoutView="75" zoomScalePageLayoutView="0" workbookViewId="0" topLeftCell="A1">
      <pane ySplit="5" topLeftCell="A45" activePane="bottomLeft" state="frozen"/>
      <selection pane="topLeft" activeCell="A1" sqref="A1"/>
      <selection pane="bottomLeft" activeCell="A62" sqref="A62:IV62"/>
    </sheetView>
  </sheetViews>
  <sheetFormatPr defaultColWidth="9.00390625" defaultRowHeight="12.75"/>
  <cols>
    <col min="1" max="1" width="7.875" style="0" customWidth="1"/>
    <col min="2" max="2" width="41.875" style="0" customWidth="1"/>
    <col min="3" max="3" width="16.375" style="0" customWidth="1"/>
    <col min="4" max="4" width="14.00390625" style="0" customWidth="1"/>
    <col min="5" max="5" width="13.875" style="0" customWidth="1"/>
    <col min="6" max="6" width="13.625" style="0" customWidth="1"/>
    <col min="7" max="7" width="15.625" style="0" customWidth="1"/>
    <col min="8" max="8" width="13.125" style="0" customWidth="1"/>
    <col min="9" max="9" width="12.25390625" style="0" customWidth="1"/>
    <col min="10" max="10" width="13.875" style="0" customWidth="1"/>
    <col min="11" max="11" width="13.25390625" style="0" customWidth="1"/>
    <col min="12" max="12" width="16.375" style="0" customWidth="1"/>
    <col min="13" max="13" width="15.00390625" style="0" customWidth="1"/>
    <col min="14" max="14" width="19.125" style="0" customWidth="1"/>
    <col min="15" max="15" width="12.75390625" style="0" customWidth="1"/>
  </cols>
  <sheetData>
    <row r="1" spans="1:14" ht="24" customHeight="1">
      <c r="A1" s="32" t="s">
        <v>61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ht="12.75">
      <c r="N2" s="2" t="s">
        <v>9</v>
      </c>
    </row>
    <row r="3" spans="1:14" s="1" customFormat="1" ht="71.25" customHeight="1">
      <c r="A3" s="34" t="s">
        <v>7</v>
      </c>
      <c r="B3" s="34" t="s">
        <v>62</v>
      </c>
      <c r="C3" s="34" t="s">
        <v>10</v>
      </c>
      <c r="D3" s="34" t="s">
        <v>13</v>
      </c>
      <c r="E3" s="34" t="s">
        <v>6</v>
      </c>
      <c r="F3" s="34" t="s">
        <v>0</v>
      </c>
      <c r="G3" s="34" t="s">
        <v>14</v>
      </c>
      <c r="H3" s="34" t="s">
        <v>11</v>
      </c>
      <c r="I3" s="34" t="s">
        <v>5</v>
      </c>
      <c r="J3" s="34" t="s">
        <v>1</v>
      </c>
      <c r="K3" s="34" t="s">
        <v>2</v>
      </c>
      <c r="L3" s="34" t="s">
        <v>3</v>
      </c>
      <c r="M3" s="34" t="s">
        <v>8</v>
      </c>
      <c r="N3" s="34"/>
    </row>
    <row r="4" spans="1:14" s="1" customFormat="1" ht="87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" t="s">
        <v>12</v>
      </c>
      <c r="N4" s="3" t="s">
        <v>4</v>
      </c>
    </row>
    <row r="5" spans="1:14" ht="18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</row>
    <row r="6" spans="1:14" s="22" customFormat="1" ht="18.75">
      <c r="A6" s="4">
        <v>1</v>
      </c>
      <c r="B6" s="6" t="s">
        <v>15</v>
      </c>
      <c r="C6" s="12">
        <v>57.1</v>
      </c>
      <c r="D6" s="12">
        <v>47.2</v>
      </c>
      <c r="E6" s="12">
        <v>9.3</v>
      </c>
      <c r="F6" s="12">
        <v>0</v>
      </c>
      <c r="G6" s="12">
        <v>1.8</v>
      </c>
      <c r="H6" s="12">
        <v>1.2</v>
      </c>
      <c r="I6" s="12">
        <v>18.3</v>
      </c>
      <c r="J6" s="12">
        <v>13.8</v>
      </c>
      <c r="K6" s="12">
        <v>4.5</v>
      </c>
      <c r="L6" s="12">
        <v>3.7</v>
      </c>
      <c r="M6" s="12">
        <v>25.2</v>
      </c>
      <c r="N6" s="12">
        <v>5.8</v>
      </c>
    </row>
    <row r="7" spans="1:14" s="22" customFormat="1" ht="18.75">
      <c r="A7" s="4">
        <v>2</v>
      </c>
      <c r="B7" s="6" t="s">
        <v>16</v>
      </c>
      <c r="C7" s="12">
        <v>1.13</v>
      </c>
      <c r="D7" s="12">
        <v>1.06</v>
      </c>
      <c r="E7" s="12">
        <v>0.07</v>
      </c>
      <c r="F7" s="12">
        <v>0</v>
      </c>
      <c r="G7" s="12">
        <v>0</v>
      </c>
      <c r="H7" s="12">
        <v>0</v>
      </c>
      <c r="I7" s="12">
        <v>0.27</v>
      </c>
      <c r="J7" s="12">
        <v>0.24</v>
      </c>
      <c r="K7" s="12">
        <v>0.03</v>
      </c>
      <c r="L7" s="12">
        <v>0</v>
      </c>
      <c r="M7" s="12">
        <v>0.79</v>
      </c>
      <c r="N7" s="12">
        <v>0.005</v>
      </c>
    </row>
    <row r="8" spans="1:14" s="22" customFormat="1" ht="18.75">
      <c r="A8" s="4">
        <v>3</v>
      </c>
      <c r="B8" s="6" t="s">
        <v>17</v>
      </c>
      <c r="C8" s="12">
        <v>9.78</v>
      </c>
      <c r="D8" s="12">
        <v>9.39</v>
      </c>
      <c r="E8" s="12">
        <v>0.41</v>
      </c>
      <c r="F8" s="12">
        <v>0</v>
      </c>
      <c r="G8" s="12">
        <v>0.07</v>
      </c>
      <c r="H8" s="12">
        <v>0.09</v>
      </c>
      <c r="I8" s="12">
        <v>0.93</v>
      </c>
      <c r="J8" s="12">
        <v>0.83</v>
      </c>
      <c r="K8" s="12">
        <v>0.1</v>
      </c>
      <c r="L8" s="12">
        <v>0</v>
      </c>
      <c r="M8" s="12">
        <v>8.46</v>
      </c>
      <c r="N8" s="12">
        <v>0.07</v>
      </c>
    </row>
    <row r="9" spans="1:14" s="22" customFormat="1" ht="18.75">
      <c r="A9" s="4">
        <v>4</v>
      </c>
      <c r="B9" s="6" t="s">
        <v>18</v>
      </c>
      <c r="C9" s="12">
        <v>12.05</v>
      </c>
      <c r="D9" s="12">
        <v>11.23</v>
      </c>
      <c r="E9" s="12">
        <v>0.85</v>
      </c>
      <c r="F9" s="12">
        <v>0</v>
      </c>
      <c r="G9" s="12">
        <v>0.07</v>
      </c>
      <c r="H9" s="12">
        <v>0.1</v>
      </c>
      <c r="I9" s="12">
        <v>5.58</v>
      </c>
      <c r="J9" s="12">
        <v>5.48</v>
      </c>
      <c r="K9" s="12">
        <v>0.1</v>
      </c>
      <c r="L9" s="12">
        <v>0</v>
      </c>
      <c r="M9" s="12">
        <v>5.65</v>
      </c>
      <c r="N9" s="12">
        <v>0.14</v>
      </c>
    </row>
    <row r="10" spans="1:14" s="22" customFormat="1" ht="18" customHeight="1">
      <c r="A10" s="4">
        <v>5</v>
      </c>
      <c r="B10" s="6" t="s">
        <v>19</v>
      </c>
      <c r="C10" s="14">
        <v>6.75</v>
      </c>
      <c r="D10" s="14">
        <v>6.64</v>
      </c>
      <c r="E10" s="14">
        <v>0.1</v>
      </c>
      <c r="F10" s="14">
        <v>0</v>
      </c>
      <c r="G10" s="14">
        <v>0.11</v>
      </c>
      <c r="H10" s="14">
        <v>0.1</v>
      </c>
      <c r="I10" s="14">
        <v>2.15</v>
      </c>
      <c r="J10" s="14">
        <v>2.08</v>
      </c>
      <c r="K10" s="14">
        <v>0.07</v>
      </c>
      <c r="L10" s="14">
        <v>0</v>
      </c>
      <c r="M10" s="14">
        <v>4.49</v>
      </c>
      <c r="N10" s="14">
        <v>0.15</v>
      </c>
    </row>
    <row r="11" spans="1:14" s="22" customFormat="1" ht="18.75">
      <c r="A11" s="4">
        <v>6</v>
      </c>
      <c r="B11" s="6" t="s">
        <v>20</v>
      </c>
      <c r="C11" s="12">
        <v>41.3</v>
      </c>
      <c r="D11" s="12">
        <v>38.6</v>
      </c>
      <c r="E11" s="12">
        <v>2.8</v>
      </c>
      <c r="F11" s="12">
        <v>0</v>
      </c>
      <c r="G11" s="12">
        <v>0.5</v>
      </c>
      <c r="H11" s="12">
        <v>0.6</v>
      </c>
      <c r="I11" s="12">
        <v>9.5</v>
      </c>
      <c r="J11" s="12">
        <v>9.2</v>
      </c>
      <c r="K11" s="12">
        <v>0.3</v>
      </c>
      <c r="L11" s="12">
        <v>0.9</v>
      </c>
      <c r="M11" s="12">
        <v>28.2</v>
      </c>
      <c r="N11" s="12">
        <v>0.8</v>
      </c>
    </row>
    <row r="12" spans="1:14" s="22" customFormat="1" ht="17.25" customHeight="1">
      <c r="A12" s="4">
        <v>7</v>
      </c>
      <c r="B12" s="24" t="s">
        <v>21</v>
      </c>
      <c r="C12" s="15">
        <v>20.25</v>
      </c>
      <c r="D12" s="15">
        <v>19.99</v>
      </c>
      <c r="E12" s="15">
        <v>0.28</v>
      </c>
      <c r="F12" s="15">
        <v>0</v>
      </c>
      <c r="G12" s="15">
        <v>0.14</v>
      </c>
      <c r="H12" s="15">
        <v>0.16</v>
      </c>
      <c r="I12" s="15">
        <v>5.45</v>
      </c>
      <c r="J12" s="15">
        <v>5.23</v>
      </c>
      <c r="K12" s="15">
        <v>0.22</v>
      </c>
      <c r="L12" s="15">
        <v>0</v>
      </c>
      <c r="M12" s="15">
        <v>14.54</v>
      </c>
      <c r="N12" s="15">
        <v>0.06</v>
      </c>
    </row>
    <row r="13" spans="1:14" s="22" customFormat="1" ht="18.75">
      <c r="A13" s="35" t="s">
        <v>63</v>
      </c>
      <c r="B13" s="36"/>
      <c r="C13" s="16">
        <f>C6+C7+C8+C9+C10+C11+C12</f>
        <v>148.36</v>
      </c>
      <c r="D13" s="16">
        <f>D6+D7+D8+D9+D10+D11+D12</f>
        <v>134.11</v>
      </c>
      <c r="E13" s="16">
        <f>E6+E7+E8+E9+E10+E11+E12</f>
        <v>13.81</v>
      </c>
      <c r="F13" s="16">
        <f>F6+F7+F8+F9+F10+F12</f>
        <v>0</v>
      </c>
      <c r="G13" s="16">
        <f>G6+G7+G8+G9+G10+G11+G12</f>
        <v>2.6900000000000004</v>
      </c>
      <c r="H13" s="16">
        <f>H6+H7+H8+H9+H10+H11+H12</f>
        <v>2.2500000000000004</v>
      </c>
      <c r="I13" s="16">
        <f>I6+I7+I8+I9+I10+I11+I12</f>
        <v>42.18</v>
      </c>
      <c r="J13" s="16">
        <f>J6+J7+J8+J9+J10+J11+J12</f>
        <v>36.86</v>
      </c>
      <c r="K13" s="16">
        <f>K6+K7+K8+K9+K10+K11+K12</f>
        <v>5.319999999999999</v>
      </c>
      <c r="L13" s="16">
        <f>L6+L11</f>
        <v>4.6000000000000005</v>
      </c>
      <c r="M13" s="16">
        <f>M6+M7+M8+M9+M10+M11+M12</f>
        <v>87.33000000000001</v>
      </c>
      <c r="N13" s="16">
        <f>N6+N7+N8+N9+N10+N11+N12</f>
        <v>7.0249999999999995</v>
      </c>
    </row>
    <row r="14" spans="1:14" s="22" customFormat="1" ht="18.75" customHeight="1">
      <c r="A14" s="4">
        <v>1</v>
      </c>
      <c r="B14" s="25" t="s">
        <v>22</v>
      </c>
      <c r="C14" s="12">
        <f>D14+G14+E14-H14</f>
        <v>13.108999999999998</v>
      </c>
      <c r="D14" s="12">
        <v>11.065</v>
      </c>
      <c r="E14" s="12">
        <v>1.613</v>
      </c>
      <c r="F14" s="12">
        <v>0</v>
      </c>
      <c r="G14" s="12">
        <v>0.61</v>
      </c>
      <c r="H14" s="12">
        <v>0.179</v>
      </c>
      <c r="I14" s="12">
        <f>J14+K14</f>
        <v>3.338</v>
      </c>
      <c r="J14" s="12">
        <v>2.401</v>
      </c>
      <c r="K14" s="12">
        <v>0.937</v>
      </c>
      <c r="L14" s="12">
        <v>0.375</v>
      </c>
      <c r="M14" s="12">
        <v>7.352</v>
      </c>
      <c r="N14" s="12">
        <v>0.458</v>
      </c>
    </row>
    <row r="15" spans="1:14" s="22" customFormat="1" ht="18.75">
      <c r="A15" s="4">
        <v>2</v>
      </c>
      <c r="B15" s="6" t="s">
        <v>23</v>
      </c>
      <c r="C15" s="12">
        <v>5.082</v>
      </c>
      <c r="D15" s="12">
        <v>4.516</v>
      </c>
      <c r="E15" s="12">
        <v>0.636</v>
      </c>
      <c r="F15" s="12">
        <v>0</v>
      </c>
      <c r="G15" s="12">
        <v>0.015</v>
      </c>
      <c r="H15" s="12">
        <v>0.085</v>
      </c>
      <c r="I15" s="12">
        <v>1.47</v>
      </c>
      <c r="J15" s="12">
        <v>1.1</v>
      </c>
      <c r="K15" s="12">
        <v>0.37</v>
      </c>
      <c r="L15" s="12">
        <v>0.198</v>
      </c>
      <c r="M15" s="12">
        <v>2.848</v>
      </c>
      <c r="N15" s="12">
        <v>0.168</v>
      </c>
    </row>
    <row r="16" spans="1:14" s="22" customFormat="1" ht="18.75" customHeight="1">
      <c r="A16" s="4">
        <v>3</v>
      </c>
      <c r="B16" s="6" t="s">
        <v>24</v>
      </c>
      <c r="C16" s="12">
        <v>7.678</v>
      </c>
      <c r="D16" s="12">
        <v>6.782</v>
      </c>
      <c r="E16" s="12">
        <v>0.987</v>
      </c>
      <c r="F16" s="12">
        <v>0</v>
      </c>
      <c r="G16" s="12">
        <v>0.018</v>
      </c>
      <c r="H16" s="12">
        <v>0.109</v>
      </c>
      <c r="I16" s="12">
        <v>2.08</v>
      </c>
      <c r="J16" s="12">
        <v>1.51</v>
      </c>
      <c r="K16" s="12">
        <v>0.57</v>
      </c>
      <c r="L16" s="12">
        <v>0.227</v>
      </c>
      <c r="M16" s="12">
        <v>4.475</v>
      </c>
      <c r="N16" s="12">
        <v>0.188</v>
      </c>
    </row>
    <row r="17" spans="1:14" s="22" customFormat="1" ht="18.75">
      <c r="A17" s="4">
        <v>4</v>
      </c>
      <c r="B17" s="6" t="s">
        <v>25</v>
      </c>
      <c r="C17" s="12">
        <v>5.855</v>
      </c>
      <c r="D17" s="12">
        <v>6.364</v>
      </c>
      <c r="E17" s="12">
        <v>0.137</v>
      </c>
      <c r="F17" s="12">
        <v>0</v>
      </c>
      <c r="G17" s="12">
        <v>0.134</v>
      </c>
      <c r="H17" s="12">
        <v>0.78</v>
      </c>
      <c r="I17" s="12">
        <v>2.032</v>
      </c>
      <c r="J17" s="12">
        <v>1.509</v>
      </c>
      <c r="K17" s="12">
        <v>0.523</v>
      </c>
      <c r="L17" s="12">
        <v>0.56</v>
      </c>
      <c r="M17" s="12">
        <v>3.772</v>
      </c>
      <c r="N17" s="12">
        <v>0.169</v>
      </c>
    </row>
    <row r="18" spans="1:14" s="22" customFormat="1" ht="18.75">
      <c r="A18" s="4">
        <v>5</v>
      </c>
      <c r="B18" s="23" t="s">
        <v>26</v>
      </c>
      <c r="C18" s="18">
        <v>30.822</v>
      </c>
      <c r="D18" s="18">
        <v>24.818</v>
      </c>
      <c r="E18" s="18">
        <v>6.072</v>
      </c>
      <c r="F18" s="18">
        <v>0</v>
      </c>
      <c r="G18" s="18">
        <v>0.192</v>
      </c>
      <c r="H18" s="18">
        <v>0.26</v>
      </c>
      <c r="I18" s="18">
        <v>11.59</v>
      </c>
      <c r="J18" s="18">
        <v>10.383</v>
      </c>
      <c r="K18" s="18">
        <v>1.207</v>
      </c>
      <c r="L18" s="18">
        <v>1.124</v>
      </c>
      <c r="M18" s="18">
        <v>12.104</v>
      </c>
      <c r="N18" s="18">
        <v>0.341</v>
      </c>
    </row>
    <row r="19" spans="1:14" s="22" customFormat="1" ht="18.75">
      <c r="A19" s="4">
        <v>6</v>
      </c>
      <c r="B19" s="6" t="s">
        <v>27</v>
      </c>
      <c r="C19" s="18">
        <v>19.98</v>
      </c>
      <c r="D19" s="18">
        <v>15.2</v>
      </c>
      <c r="E19" s="18">
        <v>2.6</v>
      </c>
      <c r="F19" s="18">
        <v>0.015</v>
      </c>
      <c r="G19" s="18">
        <v>2.2</v>
      </c>
      <c r="H19" s="18">
        <v>0.027</v>
      </c>
      <c r="I19" s="18">
        <v>7.2</v>
      </c>
      <c r="J19" s="18">
        <v>6.7</v>
      </c>
      <c r="K19" s="18">
        <v>0.5</v>
      </c>
      <c r="L19" s="18">
        <v>0.4</v>
      </c>
      <c r="M19" s="18">
        <v>7.6</v>
      </c>
      <c r="N19" s="18">
        <v>0.8</v>
      </c>
    </row>
    <row r="20" spans="1:14" s="22" customFormat="1" ht="18.75">
      <c r="A20" s="4">
        <v>7</v>
      </c>
      <c r="B20" s="6" t="s">
        <v>28</v>
      </c>
      <c r="C20" s="18">
        <v>4.594</v>
      </c>
      <c r="D20" s="18">
        <v>4.238</v>
      </c>
      <c r="E20" s="18">
        <v>0.547</v>
      </c>
      <c r="F20" s="18">
        <v>0</v>
      </c>
      <c r="G20" s="18">
        <v>0.012</v>
      </c>
      <c r="H20" s="18">
        <v>0.203</v>
      </c>
      <c r="I20" s="18">
        <v>1.5</v>
      </c>
      <c r="J20" s="18">
        <v>1.23</v>
      </c>
      <c r="K20" s="18">
        <v>0.27</v>
      </c>
      <c r="L20" s="18">
        <v>0.231</v>
      </c>
      <c r="M20" s="18">
        <v>2.507</v>
      </c>
      <c r="N20" s="18">
        <v>0.528</v>
      </c>
    </row>
    <row r="21" spans="1:14" s="22" customFormat="1" ht="18.75">
      <c r="A21" s="4">
        <v>8</v>
      </c>
      <c r="B21" s="6" t="s">
        <v>29</v>
      </c>
      <c r="C21" s="18">
        <v>10.419</v>
      </c>
      <c r="D21" s="18">
        <v>8.553</v>
      </c>
      <c r="E21" s="18">
        <v>2.317</v>
      </c>
      <c r="F21" s="18">
        <v>0.012</v>
      </c>
      <c r="G21" s="18">
        <v>0.7</v>
      </c>
      <c r="H21" s="18">
        <v>1.163</v>
      </c>
      <c r="I21" s="18">
        <v>5.621</v>
      </c>
      <c r="J21" s="18">
        <v>1.418</v>
      </c>
      <c r="K21" s="18">
        <v>4.203</v>
      </c>
      <c r="L21" s="18">
        <v>0.1</v>
      </c>
      <c r="M21" s="18">
        <v>2.832</v>
      </c>
      <c r="N21" s="18">
        <v>0.152</v>
      </c>
    </row>
    <row r="22" spans="1:14" ht="19.5" customHeight="1">
      <c r="A22" s="37" t="s">
        <v>64</v>
      </c>
      <c r="B22" s="38"/>
      <c r="C22" s="19">
        <f aca="true" t="shared" si="0" ref="C22:N22">C14+C15+C16+C17+C18+C19+C20+C21</f>
        <v>97.53899999999999</v>
      </c>
      <c r="D22" s="19">
        <f t="shared" si="0"/>
        <v>81.536</v>
      </c>
      <c r="E22" s="19">
        <f t="shared" si="0"/>
        <v>14.909</v>
      </c>
      <c r="F22" s="19">
        <f t="shared" si="0"/>
        <v>0.027</v>
      </c>
      <c r="G22" s="19">
        <f t="shared" si="0"/>
        <v>3.8810000000000002</v>
      </c>
      <c r="H22" s="19">
        <f t="shared" si="0"/>
        <v>2.806</v>
      </c>
      <c r="I22" s="19">
        <f t="shared" si="0"/>
        <v>34.830999999999996</v>
      </c>
      <c r="J22" s="19">
        <f t="shared" si="0"/>
        <v>26.250999999999998</v>
      </c>
      <c r="K22" s="19">
        <f t="shared" si="0"/>
        <v>8.580000000000002</v>
      </c>
      <c r="L22" s="19">
        <f t="shared" si="0"/>
        <v>3.215</v>
      </c>
      <c r="M22" s="19">
        <f t="shared" si="0"/>
        <v>43.489999999999995</v>
      </c>
      <c r="N22" s="19">
        <f t="shared" si="0"/>
        <v>2.8040000000000003</v>
      </c>
    </row>
    <row r="23" spans="1:14" s="22" customFormat="1" ht="18.75">
      <c r="A23" s="4">
        <v>1</v>
      </c>
      <c r="B23" s="6" t="s">
        <v>30</v>
      </c>
      <c r="C23" s="12">
        <v>0.752</v>
      </c>
      <c r="D23" s="12">
        <v>1.202</v>
      </c>
      <c r="E23" s="12">
        <v>0.03</v>
      </c>
      <c r="F23" s="12">
        <v>0</v>
      </c>
      <c r="G23" s="12">
        <v>0.024</v>
      </c>
      <c r="H23" s="12">
        <v>0.504</v>
      </c>
      <c r="I23" s="12">
        <v>0.868</v>
      </c>
      <c r="J23" s="12">
        <v>0.679</v>
      </c>
      <c r="K23" s="12">
        <v>0.189</v>
      </c>
      <c r="L23" s="12">
        <v>0.004</v>
      </c>
      <c r="M23" s="12">
        <v>0.33</v>
      </c>
      <c r="N23" s="12">
        <v>0.028</v>
      </c>
    </row>
    <row r="24" spans="1:14" s="22" customFormat="1" ht="18.75">
      <c r="A24" s="4">
        <v>2</v>
      </c>
      <c r="B24" s="6" t="s">
        <v>31</v>
      </c>
      <c r="C24" s="12">
        <v>36.8</v>
      </c>
      <c r="D24" s="12">
        <v>30.9</v>
      </c>
      <c r="E24" s="12">
        <v>3.5</v>
      </c>
      <c r="F24" s="12">
        <v>0</v>
      </c>
      <c r="G24" s="12">
        <v>2.9</v>
      </c>
      <c r="H24" s="12">
        <v>0.5</v>
      </c>
      <c r="I24" s="12">
        <v>21.6</v>
      </c>
      <c r="J24" s="12">
        <v>20.3</v>
      </c>
      <c r="K24" s="12">
        <v>1.3</v>
      </c>
      <c r="L24" s="12">
        <v>1.6</v>
      </c>
      <c r="M24" s="12">
        <v>7.7</v>
      </c>
      <c r="N24" s="12">
        <v>3.2</v>
      </c>
    </row>
    <row r="25" spans="1:14" s="22" customFormat="1" ht="18.75">
      <c r="A25" s="4">
        <v>3</v>
      </c>
      <c r="B25" s="6" t="s">
        <v>32</v>
      </c>
      <c r="C25" s="12">
        <v>3.86</v>
      </c>
      <c r="D25" s="12">
        <v>3.469</v>
      </c>
      <c r="E25" s="12">
        <v>0.214</v>
      </c>
      <c r="F25" s="12">
        <v>0</v>
      </c>
      <c r="G25" s="12">
        <v>1.498</v>
      </c>
      <c r="H25" s="12">
        <v>1.321</v>
      </c>
      <c r="I25" s="12">
        <v>3.228</v>
      </c>
      <c r="J25" s="12">
        <v>2.017</v>
      </c>
      <c r="K25" s="12">
        <v>1.211</v>
      </c>
      <c r="L25" s="12">
        <v>0</v>
      </c>
      <c r="M25" s="12">
        <v>0.241</v>
      </c>
      <c r="N25" s="12">
        <v>0.013</v>
      </c>
    </row>
    <row r="26" spans="1:14" s="22" customFormat="1" ht="18.75">
      <c r="A26" s="4">
        <v>4</v>
      </c>
      <c r="B26" s="6" t="s">
        <v>33</v>
      </c>
      <c r="C26" s="12">
        <v>37.6</v>
      </c>
      <c r="D26" s="12">
        <v>35.8</v>
      </c>
      <c r="E26" s="12">
        <v>3</v>
      </c>
      <c r="F26" s="12">
        <v>0</v>
      </c>
      <c r="G26" s="12">
        <v>1.2</v>
      </c>
      <c r="H26" s="12">
        <v>2.4</v>
      </c>
      <c r="I26" s="12">
        <v>21.2</v>
      </c>
      <c r="J26" s="12">
        <v>18.9</v>
      </c>
      <c r="K26" s="12">
        <v>2.3</v>
      </c>
      <c r="L26" s="12">
        <v>2.2</v>
      </c>
      <c r="M26" s="12">
        <v>12.4</v>
      </c>
      <c r="N26" s="12">
        <v>2.7</v>
      </c>
    </row>
    <row r="27" spans="1:14" s="22" customFormat="1" ht="18.75">
      <c r="A27" s="4">
        <v>5</v>
      </c>
      <c r="B27" s="6" t="s">
        <v>34</v>
      </c>
      <c r="C27" s="12">
        <v>114</v>
      </c>
      <c r="D27" s="12">
        <v>98.9</v>
      </c>
      <c r="E27" s="12">
        <v>15.1</v>
      </c>
      <c r="F27" s="12">
        <v>0</v>
      </c>
      <c r="G27" s="12">
        <v>0</v>
      </c>
      <c r="H27" s="12">
        <v>0</v>
      </c>
      <c r="I27" s="12">
        <v>46.5</v>
      </c>
      <c r="J27" s="12">
        <v>44.6</v>
      </c>
      <c r="K27" s="12">
        <v>1.9</v>
      </c>
      <c r="L27" s="12">
        <v>6.9</v>
      </c>
      <c r="M27" s="12">
        <v>45.5</v>
      </c>
      <c r="N27" s="12">
        <v>4.7</v>
      </c>
    </row>
    <row r="28" spans="1:14" s="22" customFormat="1" ht="18.75">
      <c r="A28" s="4">
        <v>6</v>
      </c>
      <c r="B28" s="6" t="s">
        <v>35</v>
      </c>
      <c r="C28" s="12">
        <v>28.469</v>
      </c>
      <c r="D28" s="12">
        <v>24.147</v>
      </c>
      <c r="E28" s="12">
        <v>4.342</v>
      </c>
      <c r="F28" s="12">
        <v>0</v>
      </c>
      <c r="G28" s="12">
        <v>0.43</v>
      </c>
      <c r="H28" s="12">
        <v>0.45</v>
      </c>
      <c r="I28" s="12">
        <v>11.837</v>
      </c>
      <c r="J28" s="12">
        <v>9.573</v>
      </c>
      <c r="K28" s="12">
        <v>2.264</v>
      </c>
      <c r="L28" s="12">
        <v>0</v>
      </c>
      <c r="M28" s="12">
        <v>12.31</v>
      </c>
      <c r="N28" s="12">
        <v>0.94</v>
      </c>
    </row>
    <row r="29" spans="1:14" s="22" customFormat="1" ht="18.75">
      <c r="A29" s="4">
        <v>7</v>
      </c>
      <c r="B29" s="6" t="s">
        <v>36</v>
      </c>
      <c r="C29" s="12">
        <v>7.616</v>
      </c>
      <c r="D29" s="12">
        <v>8.532</v>
      </c>
      <c r="E29" s="12">
        <v>0.702</v>
      </c>
      <c r="F29" s="12">
        <v>0</v>
      </c>
      <c r="G29" s="12">
        <v>0.306</v>
      </c>
      <c r="H29" s="12">
        <v>1.924</v>
      </c>
      <c r="I29" s="12">
        <v>3.889</v>
      </c>
      <c r="J29" s="12">
        <v>3.792</v>
      </c>
      <c r="K29" s="12">
        <v>0.097</v>
      </c>
      <c r="L29" s="12">
        <v>0.081</v>
      </c>
      <c r="M29" s="12">
        <v>4.562</v>
      </c>
      <c r="N29" s="12">
        <v>0.138</v>
      </c>
    </row>
    <row r="30" spans="1:14" s="22" customFormat="1" ht="18.75">
      <c r="A30" s="4">
        <v>8</v>
      </c>
      <c r="B30" s="6" t="s">
        <v>37</v>
      </c>
      <c r="C30" s="12">
        <v>4.75</v>
      </c>
      <c r="D30" s="12">
        <v>4.584</v>
      </c>
      <c r="E30" s="12">
        <v>0.285</v>
      </c>
      <c r="F30" s="12">
        <v>0.001</v>
      </c>
      <c r="G30" s="12">
        <v>0</v>
      </c>
      <c r="H30" s="12">
        <v>0.12</v>
      </c>
      <c r="I30" s="12">
        <v>1.631</v>
      </c>
      <c r="J30" s="12">
        <v>1.211</v>
      </c>
      <c r="K30" s="12">
        <v>0.42</v>
      </c>
      <c r="L30" s="12">
        <v>0</v>
      </c>
      <c r="M30" s="12">
        <v>2.953</v>
      </c>
      <c r="N30" s="12">
        <v>0.179</v>
      </c>
    </row>
    <row r="31" spans="1:14" s="22" customFormat="1" ht="18.75">
      <c r="A31" s="4">
        <v>9</v>
      </c>
      <c r="B31" s="23" t="s">
        <v>38</v>
      </c>
      <c r="C31" s="12">
        <v>7.911</v>
      </c>
      <c r="D31" s="12">
        <v>7.911</v>
      </c>
      <c r="E31" s="12">
        <v>0</v>
      </c>
      <c r="F31" s="12">
        <v>0</v>
      </c>
      <c r="G31" s="12">
        <v>0</v>
      </c>
      <c r="H31" s="12">
        <v>0</v>
      </c>
      <c r="I31" s="12">
        <v>2.026</v>
      </c>
      <c r="J31" s="12">
        <v>1.808</v>
      </c>
      <c r="K31" s="12">
        <v>0.218</v>
      </c>
      <c r="L31" s="12">
        <v>0</v>
      </c>
      <c r="M31" s="12">
        <v>5.885</v>
      </c>
      <c r="N31" s="12">
        <v>1.246</v>
      </c>
    </row>
    <row r="32" spans="1:14" s="22" customFormat="1" ht="18.75">
      <c r="A32" s="4">
        <v>10</v>
      </c>
      <c r="B32" s="23" t="s">
        <v>40</v>
      </c>
      <c r="C32" s="12">
        <v>79</v>
      </c>
      <c r="D32" s="12">
        <v>69</v>
      </c>
      <c r="E32" s="12">
        <v>12.1</v>
      </c>
      <c r="F32" s="12">
        <v>0</v>
      </c>
      <c r="G32" s="12">
        <v>0.5</v>
      </c>
      <c r="H32" s="12">
        <v>2.6</v>
      </c>
      <c r="I32" s="12">
        <v>46.2</v>
      </c>
      <c r="J32" s="12">
        <v>44.9</v>
      </c>
      <c r="K32" s="12">
        <v>1.3</v>
      </c>
      <c r="L32" s="12">
        <v>4</v>
      </c>
      <c r="M32" s="12">
        <v>18.8</v>
      </c>
      <c r="N32" s="12">
        <v>1</v>
      </c>
    </row>
    <row r="33" spans="1:14" s="22" customFormat="1" ht="18.75">
      <c r="A33" s="4">
        <v>11</v>
      </c>
      <c r="B33" s="23" t="s">
        <v>39</v>
      </c>
      <c r="C33" s="12">
        <v>4.313</v>
      </c>
      <c r="D33" s="12">
        <v>3.127</v>
      </c>
      <c r="E33" s="12">
        <v>1.336</v>
      </c>
      <c r="F33" s="12">
        <v>0</v>
      </c>
      <c r="G33" s="12">
        <v>0.2</v>
      </c>
      <c r="H33" s="12">
        <v>0.35</v>
      </c>
      <c r="I33" s="12">
        <v>1.5</v>
      </c>
      <c r="J33" s="12">
        <v>0.35</v>
      </c>
      <c r="K33" s="12">
        <v>1.15</v>
      </c>
      <c r="L33" s="12">
        <v>0</v>
      </c>
      <c r="M33" s="12">
        <v>1.627</v>
      </c>
      <c r="N33" s="12">
        <v>0.089</v>
      </c>
    </row>
    <row r="34" spans="1:14" s="22" customFormat="1" ht="18.75" hidden="1">
      <c r="A34" s="4">
        <v>11</v>
      </c>
      <c r="B34" s="23" t="s">
        <v>40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s="22" customFormat="1" ht="18.75" hidden="1">
      <c r="A35" s="4">
        <v>12</v>
      </c>
      <c r="B35" s="23" t="s">
        <v>41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s="22" customFormat="1" ht="18.75">
      <c r="A36" s="28">
        <v>12</v>
      </c>
      <c r="B36" s="29" t="s">
        <v>41</v>
      </c>
      <c r="C36" s="12">
        <v>4.383</v>
      </c>
      <c r="D36" s="12">
        <v>5.53</v>
      </c>
      <c r="E36" s="12">
        <v>0.086</v>
      </c>
      <c r="F36" s="12">
        <v>0</v>
      </c>
      <c r="G36" s="12">
        <v>0.124</v>
      </c>
      <c r="H36" s="12">
        <v>1.357</v>
      </c>
      <c r="I36" s="12">
        <v>3.365</v>
      </c>
      <c r="J36" s="12">
        <v>0.854</v>
      </c>
      <c r="K36" s="12">
        <v>2.511</v>
      </c>
      <c r="L36" s="12">
        <v>0</v>
      </c>
      <c r="M36" s="12">
        <v>2.165</v>
      </c>
      <c r="N36" s="12">
        <v>0.117</v>
      </c>
    </row>
    <row r="37" spans="1:14" ht="18.75">
      <c r="A37" s="37" t="s">
        <v>65</v>
      </c>
      <c r="B37" s="39"/>
      <c r="C37" s="16">
        <f>C36+C33+C32+C31+C30+C29+C28+C27+C26+C25+C24+C23</f>
        <v>329.45400000000006</v>
      </c>
      <c r="D37" s="17">
        <f>D25+D26+D27+D28+D29+D30+D31+D32+D33+D36+D23+D24</f>
        <v>293.102</v>
      </c>
      <c r="E37" s="17">
        <f aca="true" t="shared" si="1" ref="E37:N37">E36+E33+E32+E31+E30+E29+E28+E27+E26+E25+E24+E23</f>
        <v>40.695</v>
      </c>
      <c r="F37" s="17">
        <f t="shared" si="1"/>
        <v>0.001</v>
      </c>
      <c r="G37" s="17">
        <f t="shared" si="1"/>
        <v>7.1819999999999995</v>
      </c>
      <c r="H37" s="17">
        <f t="shared" si="1"/>
        <v>11.526</v>
      </c>
      <c r="I37" s="16">
        <f t="shared" si="1"/>
        <v>163.844</v>
      </c>
      <c r="J37" s="17">
        <f t="shared" si="1"/>
        <v>148.984</v>
      </c>
      <c r="K37" s="17">
        <f t="shared" si="1"/>
        <v>14.860000000000001</v>
      </c>
      <c r="L37" s="17">
        <f t="shared" si="1"/>
        <v>14.785</v>
      </c>
      <c r="M37" s="16">
        <f t="shared" si="1"/>
        <v>114.473</v>
      </c>
      <c r="N37" s="17">
        <f t="shared" si="1"/>
        <v>14.35</v>
      </c>
    </row>
    <row r="38" spans="1:14" s="22" customFormat="1" ht="18.75">
      <c r="A38" s="4">
        <v>1</v>
      </c>
      <c r="B38" s="23" t="s">
        <v>42</v>
      </c>
      <c r="C38" s="40">
        <v>209.5</v>
      </c>
      <c r="D38" s="40">
        <v>221</v>
      </c>
      <c r="E38" s="40">
        <v>15.4</v>
      </c>
      <c r="F38" s="40">
        <v>0</v>
      </c>
      <c r="G38" s="40">
        <v>0</v>
      </c>
      <c r="H38" s="40">
        <v>26.9</v>
      </c>
      <c r="I38" s="40">
        <v>167.2</v>
      </c>
      <c r="J38" s="40">
        <v>135.9</v>
      </c>
      <c r="K38" s="40">
        <v>31.3</v>
      </c>
      <c r="L38" s="40">
        <v>0</v>
      </c>
      <c r="M38" s="40">
        <v>53.8</v>
      </c>
      <c r="N38" s="40">
        <v>11.5</v>
      </c>
    </row>
    <row r="39" spans="1:14" s="22" customFormat="1" ht="18.75">
      <c r="A39" s="4">
        <v>2</v>
      </c>
      <c r="B39" s="23" t="s">
        <v>43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1:14" s="22" customFormat="1" ht="18.75">
      <c r="A40" s="4">
        <v>3</v>
      </c>
      <c r="B40" s="23" t="s">
        <v>44</v>
      </c>
      <c r="C40" s="12">
        <v>11.3</v>
      </c>
      <c r="D40" s="12">
        <v>12.1</v>
      </c>
      <c r="E40" s="12">
        <v>1.2</v>
      </c>
      <c r="F40" s="12">
        <v>0</v>
      </c>
      <c r="G40" s="12">
        <v>0</v>
      </c>
      <c r="H40" s="12">
        <v>2</v>
      </c>
      <c r="I40" s="12">
        <v>6.2</v>
      </c>
      <c r="J40" s="12">
        <v>4.5</v>
      </c>
      <c r="K40" s="12">
        <v>1.7</v>
      </c>
      <c r="L40" s="12">
        <v>0</v>
      </c>
      <c r="M40" s="12">
        <v>5.9</v>
      </c>
      <c r="N40" s="12">
        <v>0.8</v>
      </c>
    </row>
    <row r="41" spans="1:14" s="22" customFormat="1" ht="18.75">
      <c r="A41" s="4">
        <v>4</v>
      </c>
      <c r="B41" s="23" t="s">
        <v>45</v>
      </c>
      <c r="C41" s="40">
        <v>9.4</v>
      </c>
      <c r="D41" s="40">
        <v>12.4</v>
      </c>
      <c r="E41" s="40">
        <v>0</v>
      </c>
      <c r="F41" s="40">
        <v>0</v>
      </c>
      <c r="G41" s="40">
        <v>0.1</v>
      </c>
      <c r="H41" s="40">
        <v>3.1</v>
      </c>
      <c r="I41" s="40">
        <v>6</v>
      </c>
      <c r="J41" s="40">
        <v>3.9</v>
      </c>
      <c r="K41" s="40">
        <v>2.1</v>
      </c>
      <c r="L41" s="40">
        <v>0.7</v>
      </c>
      <c r="M41" s="40">
        <v>5.7</v>
      </c>
      <c r="N41" s="40">
        <v>0.2</v>
      </c>
    </row>
    <row r="42" spans="1:14" s="22" customFormat="1" ht="18.75">
      <c r="A42" s="4">
        <v>5</v>
      </c>
      <c r="B42" s="23" t="s">
        <v>46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1:14" s="22" customFormat="1" ht="18.75">
      <c r="A43" s="35" t="s">
        <v>66</v>
      </c>
      <c r="B43" s="42"/>
      <c r="C43" s="16">
        <f>C38+C40+C41</f>
        <v>230.20000000000002</v>
      </c>
      <c r="D43" s="16">
        <f>D38+D40+D41</f>
        <v>245.5</v>
      </c>
      <c r="E43" s="16">
        <f>E38+E40+E41</f>
        <v>16.6</v>
      </c>
      <c r="F43" s="16">
        <v>0</v>
      </c>
      <c r="G43" s="16">
        <f>G38+G40+G41</f>
        <v>0.1</v>
      </c>
      <c r="H43" s="16">
        <f>H38+H41+H40</f>
        <v>32</v>
      </c>
      <c r="I43" s="16">
        <f aca="true" t="shared" si="2" ref="I43:N43">I38+I40+I41</f>
        <v>179.39999999999998</v>
      </c>
      <c r="J43" s="16">
        <f t="shared" si="2"/>
        <v>144.3</v>
      </c>
      <c r="K43" s="16">
        <f t="shared" si="2"/>
        <v>35.1</v>
      </c>
      <c r="L43" s="16">
        <f t="shared" si="2"/>
        <v>0.7</v>
      </c>
      <c r="M43" s="16">
        <f t="shared" si="2"/>
        <v>65.39999999999999</v>
      </c>
      <c r="N43" s="16">
        <f t="shared" si="2"/>
        <v>12.5</v>
      </c>
    </row>
    <row r="44" spans="1:14" ht="18.75">
      <c r="A44" s="5">
        <v>1</v>
      </c>
      <c r="B44" s="7" t="s">
        <v>47</v>
      </c>
      <c r="C44" s="12">
        <v>10.2</v>
      </c>
      <c r="D44" s="13">
        <v>5.2</v>
      </c>
      <c r="E44" s="13">
        <v>4.8</v>
      </c>
      <c r="F44" s="13">
        <v>0.1</v>
      </c>
      <c r="G44" s="13">
        <v>0.6</v>
      </c>
      <c r="H44" s="13">
        <v>0.5</v>
      </c>
      <c r="I44" s="12">
        <v>4.1</v>
      </c>
      <c r="J44" s="13">
        <v>2.3</v>
      </c>
      <c r="K44" s="13">
        <v>1.8</v>
      </c>
      <c r="L44" s="13">
        <v>0</v>
      </c>
      <c r="M44" s="12">
        <v>1.1</v>
      </c>
      <c r="N44" s="13">
        <v>0.3</v>
      </c>
    </row>
    <row r="45" spans="1:14" ht="18.75">
      <c r="A45" s="5">
        <v>2</v>
      </c>
      <c r="B45" s="7" t="s">
        <v>48</v>
      </c>
      <c r="C45" s="12">
        <v>6.45</v>
      </c>
      <c r="D45" s="13">
        <v>4</v>
      </c>
      <c r="E45" s="13">
        <v>3.9</v>
      </c>
      <c r="F45" s="13">
        <v>0</v>
      </c>
      <c r="G45" s="13">
        <v>0.05</v>
      </c>
      <c r="H45" s="13">
        <v>1.5</v>
      </c>
      <c r="I45" s="12">
        <v>1.65</v>
      </c>
      <c r="J45" s="13">
        <v>1.5</v>
      </c>
      <c r="K45" s="13">
        <v>0.15</v>
      </c>
      <c r="L45" s="13">
        <v>0</v>
      </c>
      <c r="M45" s="12">
        <v>0.72</v>
      </c>
      <c r="N45" s="13">
        <v>0.03</v>
      </c>
    </row>
    <row r="46" spans="1:14" ht="18.75">
      <c r="A46" s="5">
        <v>3</v>
      </c>
      <c r="B46" s="7" t="s">
        <v>49</v>
      </c>
      <c r="C46" s="12">
        <v>34.4</v>
      </c>
      <c r="D46" s="13">
        <v>30.8</v>
      </c>
      <c r="E46" s="13">
        <v>3.6</v>
      </c>
      <c r="F46" s="13">
        <v>0</v>
      </c>
      <c r="G46" s="13">
        <v>0.5</v>
      </c>
      <c r="H46" s="13">
        <v>0.5</v>
      </c>
      <c r="I46" s="12">
        <v>25.4</v>
      </c>
      <c r="J46" s="13">
        <v>22</v>
      </c>
      <c r="K46" s="13">
        <v>3.4</v>
      </c>
      <c r="L46" s="13">
        <v>0</v>
      </c>
      <c r="M46" s="12">
        <v>5.4</v>
      </c>
      <c r="N46" s="13">
        <v>0.6</v>
      </c>
    </row>
    <row r="47" spans="1:14" ht="18.75">
      <c r="A47" s="5">
        <v>4</v>
      </c>
      <c r="B47" s="7" t="s">
        <v>50</v>
      </c>
      <c r="C47" s="12">
        <v>2.37</v>
      </c>
      <c r="D47" s="13">
        <v>2.34</v>
      </c>
      <c r="E47" s="13">
        <v>0.03</v>
      </c>
      <c r="F47" s="13">
        <v>0</v>
      </c>
      <c r="G47" s="13">
        <v>0</v>
      </c>
      <c r="H47" s="13">
        <v>0</v>
      </c>
      <c r="I47" s="12">
        <v>2.18</v>
      </c>
      <c r="J47" s="13">
        <v>0</v>
      </c>
      <c r="K47" s="13">
        <v>2.18</v>
      </c>
      <c r="L47" s="13">
        <v>0</v>
      </c>
      <c r="M47" s="12">
        <v>0.19</v>
      </c>
      <c r="N47" s="13">
        <v>0.06</v>
      </c>
    </row>
    <row r="48" spans="1:14" ht="18.75">
      <c r="A48" s="5">
        <v>5</v>
      </c>
      <c r="B48" s="7" t="s">
        <v>51</v>
      </c>
      <c r="C48" s="12">
        <v>24</v>
      </c>
      <c r="D48" s="13">
        <v>22.5</v>
      </c>
      <c r="E48" s="13">
        <v>1.5</v>
      </c>
      <c r="F48" s="13">
        <v>0</v>
      </c>
      <c r="G48" s="13">
        <v>0</v>
      </c>
      <c r="H48" s="13">
        <v>0</v>
      </c>
      <c r="I48" s="12">
        <v>8.6</v>
      </c>
      <c r="J48" s="13">
        <v>7.3</v>
      </c>
      <c r="K48" s="13">
        <v>1.3</v>
      </c>
      <c r="L48" s="13">
        <v>0.8</v>
      </c>
      <c r="M48" s="12">
        <v>13.1</v>
      </c>
      <c r="N48" s="13">
        <v>0.2</v>
      </c>
    </row>
    <row r="49" spans="1:14" ht="18.75">
      <c r="A49" s="5">
        <v>6</v>
      </c>
      <c r="B49" s="7" t="s">
        <v>52</v>
      </c>
      <c r="C49" s="12">
        <v>31.42</v>
      </c>
      <c r="D49" s="13">
        <v>27.4</v>
      </c>
      <c r="E49" s="13">
        <v>6.29</v>
      </c>
      <c r="F49" s="13">
        <v>0</v>
      </c>
      <c r="G49" s="13">
        <v>0.41</v>
      </c>
      <c r="H49" s="13">
        <v>2.68</v>
      </c>
      <c r="I49" s="12">
        <v>11.72</v>
      </c>
      <c r="J49" s="13">
        <v>9.77</v>
      </c>
      <c r="K49" s="13">
        <v>1.95</v>
      </c>
      <c r="L49" s="13">
        <v>0.7</v>
      </c>
      <c r="M49" s="12">
        <v>14.98</v>
      </c>
      <c r="N49" s="13">
        <v>0.9</v>
      </c>
    </row>
    <row r="50" spans="1:14" ht="18.75">
      <c r="A50" s="5">
        <v>7</v>
      </c>
      <c r="B50" s="7" t="s">
        <v>53</v>
      </c>
      <c r="C50" s="12">
        <v>9.8</v>
      </c>
      <c r="D50" s="13">
        <v>7.2</v>
      </c>
      <c r="E50" s="13">
        <v>1.2</v>
      </c>
      <c r="F50" s="13">
        <v>0</v>
      </c>
      <c r="G50" s="13">
        <v>2</v>
      </c>
      <c r="H50" s="13">
        <v>0.6</v>
      </c>
      <c r="I50" s="12">
        <v>5.5</v>
      </c>
      <c r="J50" s="13">
        <v>4.3</v>
      </c>
      <c r="K50" s="13">
        <v>1.2</v>
      </c>
      <c r="L50" s="13">
        <v>0.1</v>
      </c>
      <c r="M50" s="12">
        <v>1.6</v>
      </c>
      <c r="N50" s="13">
        <v>0.1</v>
      </c>
    </row>
    <row r="51" spans="1:14" ht="18.75">
      <c r="A51" s="5">
        <v>8</v>
      </c>
      <c r="B51" s="7" t="s">
        <v>54</v>
      </c>
      <c r="C51" s="12">
        <v>55.81</v>
      </c>
      <c r="D51" s="13">
        <v>51.2</v>
      </c>
      <c r="E51" s="13">
        <v>4.6</v>
      </c>
      <c r="F51" s="13">
        <v>0.01</v>
      </c>
      <c r="G51" s="13">
        <v>0.7</v>
      </c>
      <c r="H51" s="13">
        <v>0.7</v>
      </c>
      <c r="I51" s="12">
        <v>31.3</v>
      </c>
      <c r="J51" s="13">
        <v>24.3</v>
      </c>
      <c r="K51" s="13">
        <v>7</v>
      </c>
      <c r="L51" s="13">
        <v>1.2</v>
      </c>
      <c r="M51" s="12">
        <v>18.7</v>
      </c>
      <c r="N51" s="13">
        <v>1.3</v>
      </c>
    </row>
    <row r="52" spans="1:14" ht="18.75">
      <c r="A52" s="5">
        <v>9</v>
      </c>
      <c r="B52" s="7" t="s">
        <v>55</v>
      </c>
      <c r="C52" s="12">
        <v>24.4</v>
      </c>
      <c r="D52" s="13">
        <v>21.8</v>
      </c>
      <c r="E52" s="13">
        <v>4.3</v>
      </c>
      <c r="F52" s="13">
        <v>0</v>
      </c>
      <c r="G52" s="13">
        <v>0.3</v>
      </c>
      <c r="H52" s="13">
        <v>2</v>
      </c>
      <c r="I52" s="12">
        <v>10.3</v>
      </c>
      <c r="J52" s="13">
        <v>8.5</v>
      </c>
      <c r="K52" s="13">
        <v>1.8</v>
      </c>
      <c r="L52" s="13">
        <v>1.1</v>
      </c>
      <c r="M52" s="12">
        <v>10.4</v>
      </c>
      <c r="N52" s="13">
        <v>1.5</v>
      </c>
    </row>
    <row r="53" spans="1:14" ht="18.75">
      <c r="A53" s="5">
        <v>10</v>
      </c>
      <c r="B53" s="7" t="s">
        <v>56</v>
      </c>
      <c r="C53" s="12">
        <v>2.44</v>
      </c>
      <c r="D53" s="13">
        <v>1.68</v>
      </c>
      <c r="E53" s="13">
        <v>0.77</v>
      </c>
      <c r="F53" s="13">
        <v>0.01</v>
      </c>
      <c r="G53" s="13">
        <v>0.02</v>
      </c>
      <c r="H53" s="13">
        <v>0.04</v>
      </c>
      <c r="I53" s="12">
        <v>1.47</v>
      </c>
      <c r="J53" s="13">
        <v>0.03</v>
      </c>
      <c r="K53" s="13">
        <v>1.44</v>
      </c>
      <c r="L53" s="13">
        <v>0</v>
      </c>
      <c r="M53" s="12">
        <v>0.21</v>
      </c>
      <c r="N53" s="13">
        <v>0.01</v>
      </c>
    </row>
    <row r="54" spans="1:14" ht="18.75">
      <c r="A54" s="5">
        <v>11</v>
      </c>
      <c r="B54" s="7" t="s">
        <v>57</v>
      </c>
      <c r="C54" s="12">
        <v>3.31</v>
      </c>
      <c r="D54" s="13">
        <v>2.73</v>
      </c>
      <c r="E54" s="13">
        <v>0.34</v>
      </c>
      <c r="F54" s="13">
        <v>0</v>
      </c>
      <c r="G54" s="13">
        <v>0.4</v>
      </c>
      <c r="H54" s="13">
        <v>0.16</v>
      </c>
      <c r="I54" s="12">
        <v>1.66</v>
      </c>
      <c r="J54" s="13">
        <v>1.53</v>
      </c>
      <c r="K54" s="13">
        <v>0.13</v>
      </c>
      <c r="L54" s="13">
        <v>0</v>
      </c>
      <c r="M54" s="12">
        <v>1.07</v>
      </c>
      <c r="N54" s="13">
        <v>0.04</v>
      </c>
    </row>
    <row r="55" spans="1:14" ht="18.75">
      <c r="A55" s="5">
        <v>12</v>
      </c>
      <c r="B55" s="7" t="s">
        <v>58</v>
      </c>
      <c r="C55" s="12">
        <v>19</v>
      </c>
      <c r="D55" s="13">
        <v>18</v>
      </c>
      <c r="E55" s="13">
        <v>2.4</v>
      </c>
      <c r="F55" s="13">
        <v>0.1</v>
      </c>
      <c r="G55" s="13">
        <v>1.5</v>
      </c>
      <c r="H55" s="13">
        <v>3</v>
      </c>
      <c r="I55" s="12">
        <v>6.2</v>
      </c>
      <c r="J55" s="13">
        <v>5</v>
      </c>
      <c r="K55" s="13">
        <v>1.2</v>
      </c>
      <c r="L55" s="13">
        <v>0.4</v>
      </c>
      <c r="M55" s="12">
        <v>11.4</v>
      </c>
      <c r="N55" s="13">
        <v>0.6</v>
      </c>
    </row>
    <row r="56" spans="1:14" ht="18.75">
      <c r="A56" s="5">
        <v>13</v>
      </c>
      <c r="B56" s="7" t="s">
        <v>59</v>
      </c>
      <c r="C56" s="12">
        <v>19.7</v>
      </c>
      <c r="D56" s="13">
        <v>19.5</v>
      </c>
      <c r="E56" s="13">
        <v>1.9</v>
      </c>
      <c r="F56" s="13">
        <v>0</v>
      </c>
      <c r="G56" s="13">
        <v>0.1</v>
      </c>
      <c r="H56" s="13">
        <v>1.8</v>
      </c>
      <c r="I56" s="12">
        <v>6.3</v>
      </c>
      <c r="J56" s="13">
        <v>3.3</v>
      </c>
      <c r="K56" s="13">
        <v>3</v>
      </c>
      <c r="L56" s="13">
        <v>0</v>
      </c>
      <c r="M56" s="12">
        <v>13.2</v>
      </c>
      <c r="N56" s="13">
        <v>0.1</v>
      </c>
    </row>
    <row r="57" spans="1:14" ht="18.75">
      <c r="A57" s="5">
        <v>14</v>
      </c>
      <c r="B57" s="7" t="s">
        <v>60</v>
      </c>
      <c r="C57" s="12">
        <v>7.8</v>
      </c>
      <c r="D57" s="13">
        <v>6.8</v>
      </c>
      <c r="E57" s="13">
        <v>1.1</v>
      </c>
      <c r="F57" s="13">
        <v>0</v>
      </c>
      <c r="G57" s="13">
        <v>0.1</v>
      </c>
      <c r="H57" s="13">
        <v>0.2</v>
      </c>
      <c r="I57" s="12">
        <v>6</v>
      </c>
      <c r="J57" s="13">
        <v>1.4</v>
      </c>
      <c r="K57" s="13">
        <v>4.6</v>
      </c>
      <c r="L57" s="13">
        <v>0</v>
      </c>
      <c r="M57" s="12">
        <v>0.8</v>
      </c>
      <c r="N57" s="13">
        <v>0.5</v>
      </c>
    </row>
    <row r="58" spans="1:14" ht="18.75">
      <c r="A58" s="37" t="s">
        <v>67</v>
      </c>
      <c r="B58" s="39"/>
      <c r="C58" s="16">
        <f aca="true" t="shared" si="3" ref="C58:N58">C57+C56+C55+C54+C53+C52+C51+C50+C49+C48+C47+C46+C45+C44</f>
        <v>251.1</v>
      </c>
      <c r="D58" s="17">
        <f t="shared" si="3"/>
        <v>221.15</v>
      </c>
      <c r="E58" s="17">
        <f t="shared" si="3"/>
        <v>36.73</v>
      </c>
      <c r="F58" s="17">
        <f t="shared" si="3"/>
        <v>0.22</v>
      </c>
      <c r="G58" s="17">
        <f t="shared" si="3"/>
        <v>6.68</v>
      </c>
      <c r="H58" s="17">
        <f t="shared" si="3"/>
        <v>13.68</v>
      </c>
      <c r="I58" s="16">
        <f t="shared" si="3"/>
        <v>122.38</v>
      </c>
      <c r="J58" s="17">
        <f t="shared" si="3"/>
        <v>91.22999999999999</v>
      </c>
      <c r="K58" s="17">
        <f t="shared" si="3"/>
        <v>31.15</v>
      </c>
      <c r="L58" s="17">
        <f t="shared" si="3"/>
        <v>4.3</v>
      </c>
      <c r="M58" s="16">
        <f t="shared" si="3"/>
        <v>92.86999999999999</v>
      </c>
      <c r="N58" s="17">
        <f t="shared" si="3"/>
        <v>6.239999999999999</v>
      </c>
    </row>
    <row r="59" spans="1:14" ht="18.75">
      <c r="A59" s="8"/>
      <c r="B59" s="9"/>
      <c r="C59" s="20"/>
      <c r="D59" s="21"/>
      <c r="E59" s="21"/>
      <c r="F59" s="21"/>
      <c r="G59" s="21"/>
      <c r="H59" s="21"/>
      <c r="I59" s="20"/>
      <c r="J59" s="21"/>
      <c r="K59" s="21"/>
      <c r="L59" s="21"/>
      <c r="M59" s="20"/>
      <c r="N59" s="21"/>
    </row>
    <row r="60" spans="1:14" ht="18.75">
      <c r="A60" s="30" t="s">
        <v>68</v>
      </c>
      <c r="B60" s="31"/>
      <c r="C60" s="26">
        <f aca="true" t="shared" si="4" ref="C60:N60">C58+C43+C37+C22+C13</f>
        <v>1056.6530000000002</v>
      </c>
      <c r="D60" s="27">
        <f t="shared" si="4"/>
        <v>975.398</v>
      </c>
      <c r="E60" s="27">
        <f t="shared" si="4"/>
        <v>122.74400000000001</v>
      </c>
      <c r="F60" s="27">
        <f t="shared" si="4"/>
        <v>0.248</v>
      </c>
      <c r="G60" s="27">
        <f t="shared" si="4"/>
        <v>20.533</v>
      </c>
      <c r="H60" s="27">
        <f t="shared" si="4"/>
        <v>62.262</v>
      </c>
      <c r="I60" s="26">
        <f t="shared" si="4"/>
        <v>542.635</v>
      </c>
      <c r="J60" s="27">
        <f t="shared" si="4"/>
        <v>447.625</v>
      </c>
      <c r="K60" s="27">
        <f t="shared" si="4"/>
        <v>95.00999999999999</v>
      </c>
      <c r="L60" s="27">
        <f t="shared" si="4"/>
        <v>27.6</v>
      </c>
      <c r="M60" s="26">
        <f t="shared" si="4"/>
        <v>403.563</v>
      </c>
      <c r="N60" s="27">
        <f t="shared" si="4"/>
        <v>42.919</v>
      </c>
    </row>
    <row r="61" spans="1:14" ht="18.75">
      <c r="A61" s="8"/>
      <c r="B61" s="9"/>
      <c r="C61" s="10"/>
      <c r="D61" s="11"/>
      <c r="E61" s="11"/>
      <c r="F61" s="11"/>
      <c r="G61" s="11"/>
      <c r="H61" s="11"/>
      <c r="I61" s="10"/>
      <c r="J61" s="11"/>
      <c r="K61" s="11"/>
      <c r="L61" s="11"/>
      <c r="M61" s="10"/>
      <c r="N61" s="11"/>
    </row>
  </sheetData>
  <sheetProtection/>
  <mergeCells count="44">
    <mergeCell ref="A43:B43"/>
    <mergeCell ref="A58:B58"/>
    <mergeCell ref="I41:I42"/>
    <mergeCell ref="J41:J42"/>
    <mergeCell ref="K41:K42"/>
    <mergeCell ref="L41:L42"/>
    <mergeCell ref="M41:M42"/>
    <mergeCell ref="N41:N42"/>
    <mergeCell ref="C41:C42"/>
    <mergeCell ref="D41:D42"/>
    <mergeCell ref="E41:E42"/>
    <mergeCell ref="F41:F42"/>
    <mergeCell ref="G41:G42"/>
    <mergeCell ref="H41:H42"/>
    <mergeCell ref="I38:I39"/>
    <mergeCell ref="J38:J39"/>
    <mergeCell ref="K38:K39"/>
    <mergeCell ref="L38:L39"/>
    <mergeCell ref="M38:M39"/>
    <mergeCell ref="N38:N39"/>
    <mergeCell ref="C38:C39"/>
    <mergeCell ref="D38:D39"/>
    <mergeCell ref="E38:E39"/>
    <mergeCell ref="F38:F39"/>
    <mergeCell ref="G38:G39"/>
    <mergeCell ref="H38:H39"/>
    <mergeCell ref="J3:J4"/>
    <mergeCell ref="K3:K4"/>
    <mergeCell ref="A3:A4"/>
    <mergeCell ref="C3:C4"/>
    <mergeCell ref="D3:D4"/>
    <mergeCell ref="E3:E4"/>
    <mergeCell ref="A13:B13"/>
    <mergeCell ref="A22:B22"/>
    <mergeCell ref="A37:B37"/>
    <mergeCell ref="A60:B60"/>
    <mergeCell ref="A1:N1"/>
    <mergeCell ref="L3:L4"/>
    <mergeCell ref="M3:N3"/>
    <mergeCell ref="B3:B4"/>
    <mergeCell ref="F3:F4"/>
    <mergeCell ref="G3:G4"/>
    <mergeCell ref="H3:H4"/>
    <mergeCell ref="I3:I4"/>
  </mergeCells>
  <printOptions/>
  <pageMargins left="0.7086614173228347" right="0.3937007874015748" top="0.5511811023622047" bottom="0.5511811023622047" header="0.31496062992125984" footer="0.31496062992125984"/>
  <pageSetup fitToHeight="1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epshteyn.ov</cp:lastModifiedBy>
  <cp:lastPrinted>2021-07-08T08:29:21Z</cp:lastPrinted>
  <dcterms:created xsi:type="dcterms:W3CDTF">2018-02-21T11:44:47Z</dcterms:created>
  <dcterms:modified xsi:type="dcterms:W3CDTF">2021-10-29T11:50:02Z</dcterms:modified>
  <cp:category/>
  <cp:version/>
  <cp:contentType/>
  <cp:contentStatus/>
</cp:coreProperties>
</file>